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BuÇalışmaKitabı" defaultThemeVersion="166925"/>
  <mc:AlternateContent xmlns:mc="http://schemas.openxmlformats.org/markup-compatibility/2006">
    <mc:Choice Requires="x15">
      <x15ac:absPath xmlns:x15ac="http://schemas.microsoft.com/office/spreadsheetml/2010/11/ac" url="C:\Users\user\Desktop\Değerlendirme Tablosu\"/>
    </mc:Choice>
  </mc:AlternateContent>
  <xr:revisionPtr revIDLastSave="0" documentId="8_{86EE1860-6DDF-460F-AE1B-547A6D735BC7}" xr6:coauthVersionLast="36" xr6:coauthVersionMax="36" xr10:uidLastSave="{00000000-0000-0000-0000-000000000000}"/>
  <bookViews>
    <workbookView xWindow="0" yWindow="0" windowWidth="20490" windowHeight="6990" firstSheet="1" activeTab="1" xr2:uid="{29D2E952-FB59-1044-90D0-74879F6F2D71}"/>
  </bookViews>
  <sheets>
    <sheet name="Başvuru" sheetId="34" r:id="rId1"/>
    <sheet name="Aday Bilgileri" sheetId="21" r:id="rId2"/>
    <sheet name="1. BÖLÜM- Bilimsel Makaleler" sheetId="23" r:id="rId3"/>
    <sheet name="2. BÖLÜM- Kitap" sheetId="24" r:id="rId4"/>
    <sheet name="3. BÖLÜM- Atıf" sheetId="25" r:id="rId5"/>
    <sheet name="4. BÖLÜM-Patent ve Girişimcilik" sheetId="26" r:id="rId6"/>
    <sheet name="5. BÖLÜM- Tez Yönetimi" sheetId="27" r:id="rId7"/>
    <sheet name="6. BÖLÜM- Bilimsel Araştırma Pr" sheetId="28" r:id="rId8"/>
    <sheet name="7. BÖLÜM- Bilimsel Toplantı " sheetId="29" r:id="rId9"/>
    <sheet name="8. BÖLÜM- Eğitim-Öğretim F" sheetId="31" r:id="rId10"/>
    <sheet name="9. BÖLÜM- Uluslararasılaşma" sheetId="30" r:id="rId11"/>
    <sheet name="10. BÖLÜM- Toplumsal Destek" sheetId="32" r:id="rId12"/>
    <sheet name="11. BÖLÜM- Disipline Özgü Etkin" sheetId="33" r:id="rId13"/>
  </sheets>
  <definedNames>
    <definedName name="Seçiniz">'Aday Bilgileri'!$P$2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J4" i="30" l="1" a="1"/>
  <c r="J4" i="30" s="1"/>
  <c r="D2" i="33" l="1"/>
  <c r="F19" i="21" s="1"/>
  <c r="J5" i="32" a="1"/>
  <c r="J5" i="32" s="1"/>
  <c r="F5" i="32" s="1"/>
  <c r="J6" i="32" a="1"/>
  <c r="J6" i="32" s="1"/>
  <c r="F6" i="32" s="1"/>
  <c r="J7" i="32" a="1"/>
  <c r="J7" i="32" s="1"/>
  <c r="F7" i="32" s="1"/>
  <c r="J8" i="32" a="1"/>
  <c r="J8" i="32" s="1"/>
  <c r="F8" i="32" s="1"/>
  <c r="J9" i="32" a="1"/>
  <c r="J9" i="32" s="1"/>
  <c r="F9" i="32" s="1"/>
  <c r="J10" i="32" a="1"/>
  <c r="J10" i="32" s="1"/>
  <c r="F10" i="32" s="1"/>
  <c r="J11" i="32" a="1"/>
  <c r="J11" i="32" s="1"/>
  <c r="F11" i="32" s="1"/>
  <c r="J12" i="32" a="1"/>
  <c r="J12" i="32" s="1"/>
  <c r="F12" i="32" s="1"/>
  <c r="J13" i="32" a="1"/>
  <c r="J13" i="32" s="1"/>
  <c r="F13" i="32" s="1"/>
  <c r="J14" i="32" a="1"/>
  <c r="J14" i="32" s="1"/>
  <c r="F14" i="32" s="1"/>
  <c r="J15" i="32" a="1"/>
  <c r="J15" i="32" s="1"/>
  <c r="F15" i="32" s="1"/>
  <c r="J16" i="32" a="1"/>
  <c r="J16" i="32" s="1"/>
  <c r="F16" i="32" s="1"/>
  <c r="J17" i="32" a="1"/>
  <c r="J17" i="32" s="1"/>
  <c r="F17" i="32" s="1"/>
  <c r="J18" i="32" a="1"/>
  <c r="J18" i="32" s="1"/>
  <c r="F18" i="32" s="1"/>
  <c r="J19" i="32" a="1"/>
  <c r="J19" i="32" s="1"/>
  <c r="F19" i="32" s="1"/>
  <c r="J20" i="32" a="1"/>
  <c r="J20" i="32" s="1"/>
  <c r="F20" i="32" s="1"/>
  <c r="J21" i="32" a="1"/>
  <c r="J21" i="32" s="1"/>
  <c r="F21" i="32" s="1"/>
  <c r="J22" i="32" a="1"/>
  <c r="J22" i="32" s="1"/>
  <c r="F22" i="32" s="1"/>
  <c r="J23" i="32" a="1"/>
  <c r="J23" i="32" s="1"/>
  <c r="F23" i="32" s="1"/>
  <c r="J24" i="32" a="1"/>
  <c r="J24" i="32" s="1"/>
  <c r="F24" i="32" s="1"/>
  <c r="J25" i="32" a="1"/>
  <c r="J25" i="32" s="1"/>
  <c r="F25" i="32" s="1"/>
  <c r="J26" i="32" a="1"/>
  <c r="J26" i="32" s="1"/>
  <c r="F26" i="32" s="1"/>
  <c r="J27" i="32" a="1"/>
  <c r="J27" i="32" s="1"/>
  <c r="F27" i="32" s="1"/>
  <c r="J28" i="32" a="1"/>
  <c r="J28" i="32" s="1"/>
  <c r="F28" i="32" s="1"/>
  <c r="J29" i="32" a="1"/>
  <c r="J29" i="32" s="1"/>
  <c r="F29" i="32" s="1"/>
  <c r="J30" i="32" a="1"/>
  <c r="J30" i="32" s="1"/>
  <c r="F30" i="32" s="1"/>
  <c r="J31" i="32" a="1"/>
  <c r="J31" i="32" s="1"/>
  <c r="F31" i="32" s="1"/>
  <c r="J32" i="32" a="1"/>
  <c r="J32" i="32" s="1"/>
  <c r="F32" i="32" s="1"/>
  <c r="J33" i="32" a="1"/>
  <c r="J33" i="32" s="1"/>
  <c r="F33" i="32" s="1"/>
  <c r="J34" i="32" a="1"/>
  <c r="J34" i="32" s="1"/>
  <c r="F34" i="32" s="1"/>
  <c r="J35" i="32" a="1"/>
  <c r="J35" i="32" s="1"/>
  <c r="F35" i="32" s="1"/>
  <c r="J36" i="32" a="1"/>
  <c r="J36" i="32" s="1"/>
  <c r="F36" i="32" s="1"/>
  <c r="J37" i="32" a="1"/>
  <c r="J37" i="32" s="1"/>
  <c r="F37" i="32" s="1"/>
  <c r="J38" i="32" a="1"/>
  <c r="J38" i="32" s="1"/>
  <c r="F38" i="32" s="1"/>
  <c r="J39" i="32" a="1"/>
  <c r="J39" i="32" s="1"/>
  <c r="F39" i="32" s="1"/>
  <c r="J40" i="32" a="1"/>
  <c r="J40" i="32" s="1"/>
  <c r="F40" i="32" s="1"/>
  <c r="J41" i="32" a="1"/>
  <c r="J41" i="32" s="1"/>
  <c r="F41" i="32" s="1"/>
  <c r="J42" i="32" a="1"/>
  <c r="J42" i="32" s="1"/>
  <c r="F42" i="32" s="1"/>
  <c r="J43" i="32" a="1"/>
  <c r="J43" i="32" s="1"/>
  <c r="F43" i="32" s="1"/>
  <c r="J44" i="32" a="1"/>
  <c r="J44" i="32" s="1"/>
  <c r="F44" i="32" s="1"/>
  <c r="J45" i="32" a="1"/>
  <c r="J45" i="32" s="1"/>
  <c r="F45" i="32" s="1"/>
  <c r="J46" i="32" a="1"/>
  <c r="J46" i="32" s="1"/>
  <c r="F46" i="32" s="1"/>
  <c r="J47" i="32" a="1"/>
  <c r="J47" i="32" s="1"/>
  <c r="F47" i="32" s="1"/>
  <c r="J48" i="32" a="1"/>
  <c r="J48" i="32" s="1"/>
  <c r="F48" i="32" s="1"/>
  <c r="J49" i="32" a="1"/>
  <c r="J49" i="32" s="1"/>
  <c r="F49" i="32" s="1"/>
  <c r="J50" i="32" a="1"/>
  <c r="J50" i="32" s="1"/>
  <c r="F50" i="32" s="1"/>
  <c r="J51" i="32" a="1"/>
  <c r="J51" i="32" s="1"/>
  <c r="F51" i="32" s="1"/>
  <c r="J52" i="32" a="1"/>
  <c r="J52" i="32" s="1"/>
  <c r="F52" i="32" s="1"/>
  <c r="J53" i="32" a="1"/>
  <c r="J53" i="32" s="1"/>
  <c r="F53" i="32" s="1"/>
  <c r="J54" i="32" a="1"/>
  <c r="J54" i="32" s="1"/>
  <c r="F54" i="32" s="1"/>
  <c r="J55" i="32" a="1"/>
  <c r="J55" i="32" s="1"/>
  <c r="F55" i="32" s="1"/>
  <c r="J56" i="32" a="1"/>
  <c r="J56" i="32" s="1"/>
  <c r="F56" i="32" s="1"/>
  <c r="J57" i="32" a="1"/>
  <c r="J57" i="32" s="1"/>
  <c r="F57" i="32" s="1"/>
  <c r="J58" i="32" a="1"/>
  <c r="J58" i="32" s="1"/>
  <c r="F58" i="32" s="1"/>
  <c r="J59" i="32" a="1"/>
  <c r="J59" i="32" s="1"/>
  <c r="F59" i="32" s="1"/>
  <c r="J60" i="32" a="1"/>
  <c r="J60" i="32" s="1"/>
  <c r="F60" i="32" s="1"/>
  <c r="J61" i="32" a="1"/>
  <c r="J61" i="32" s="1"/>
  <c r="F61" i="32" s="1"/>
  <c r="J62" i="32" a="1"/>
  <c r="J62" i="32" s="1"/>
  <c r="F62" i="32" s="1"/>
  <c r="J63" i="32" a="1"/>
  <c r="J63" i="32" s="1"/>
  <c r="F63" i="32" s="1"/>
  <c r="J64" i="32" a="1"/>
  <c r="J64" i="32" s="1"/>
  <c r="F64" i="32" s="1"/>
  <c r="J65" i="32" a="1"/>
  <c r="J65" i="32" s="1"/>
  <c r="F65" i="32" s="1"/>
  <c r="J66" i="32" a="1"/>
  <c r="J66" i="32" s="1"/>
  <c r="F66" i="32" s="1"/>
  <c r="J67" i="32" a="1"/>
  <c r="J67" i="32" s="1"/>
  <c r="F67" i="32" s="1"/>
  <c r="J68" i="32" a="1"/>
  <c r="J68" i="32" s="1"/>
  <c r="F68" i="32" s="1"/>
  <c r="J69" i="32" a="1"/>
  <c r="J69" i="32" s="1"/>
  <c r="F69" i="32" s="1"/>
  <c r="J70" i="32" a="1"/>
  <c r="J70" i="32" s="1"/>
  <c r="F70" i="32" s="1"/>
  <c r="J71" i="32" a="1"/>
  <c r="J71" i="32" s="1"/>
  <c r="F71" i="32" s="1"/>
  <c r="J72" i="32" a="1"/>
  <c r="J72" i="32" s="1"/>
  <c r="F72" i="32" s="1"/>
  <c r="J73" i="32" a="1"/>
  <c r="J73" i="32" s="1"/>
  <c r="F73" i="32" s="1"/>
  <c r="J74" i="32" a="1"/>
  <c r="J74" i="32" s="1"/>
  <c r="F74" i="32" s="1"/>
  <c r="J75" i="32" a="1"/>
  <c r="J75" i="32" s="1"/>
  <c r="F75" i="32" s="1"/>
  <c r="J76" i="32" a="1"/>
  <c r="J76" i="32" s="1"/>
  <c r="F76" i="32" s="1"/>
  <c r="J77" i="32" a="1"/>
  <c r="J77" i="32" s="1"/>
  <c r="F77" i="32" s="1"/>
  <c r="J78" i="32" a="1"/>
  <c r="J78" i="32" s="1"/>
  <c r="F78" i="32" s="1"/>
  <c r="J79" i="32" a="1"/>
  <c r="J79" i="32" s="1"/>
  <c r="F79" i="32" s="1"/>
  <c r="J80" i="32" a="1"/>
  <c r="J80" i="32" s="1"/>
  <c r="F80" i="32" s="1"/>
  <c r="J81" i="32" a="1"/>
  <c r="J81" i="32" s="1"/>
  <c r="F81" i="32" s="1"/>
  <c r="J82" i="32" a="1"/>
  <c r="J82" i="32" s="1"/>
  <c r="F82" i="32" s="1"/>
  <c r="J83" i="32" a="1"/>
  <c r="J83" i="32" s="1"/>
  <c r="F83" i="32" s="1"/>
  <c r="J84" i="32" a="1"/>
  <c r="J84" i="32" s="1"/>
  <c r="F84" i="32" s="1"/>
  <c r="J85" i="32" a="1"/>
  <c r="J85" i="32" s="1"/>
  <c r="F85" i="32" s="1"/>
  <c r="J86" i="32" a="1"/>
  <c r="J86" i="32" s="1"/>
  <c r="F86" i="32" s="1"/>
  <c r="J87" i="32" a="1"/>
  <c r="J87" i="32" s="1"/>
  <c r="F87" i="32" s="1"/>
  <c r="J88" i="32" a="1"/>
  <c r="J88" i="32" s="1"/>
  <c r="F88" i="32" s="1"/>
  <c r="J89" i="32" a="1"/>
  <c r="J89" i="32" s="1"/>
  <c r="F89" i="32" s="1"/>
  <c r="J90" i="32" a="1"/>
  <c r="J90" i="32" s="1"/>
  <c r="F90" i="32" s="1"/>
  <c r="J91" i="32" a="1"/>
  <c r="J91" i="32" s="1"/>
  <c r="F91" i="32" s="1"/>
  <c r="J92" i="32" a="1"/>
  <c r="J92" i="32" s="1"/>
  <c r="F92" i="32" s="1"/>
  <c r="J93" i="32" a="1"/>
  <c r="J93" i="32" s="1"/>
  <c r="F93" i="32" s="1"/>
  <c r="J94" i="32" a="1"/>
  <c r="J94" i="32" s="1"/>
  <c r="F94" i="32" s="1"/>
  <c r="J95" i="32" a="1"/>
  <c r="J95" i="32" s="1"/>
  <c r="F95" i="32" s="1"/>
  <c r="J96" i="32" a="1"/>
  <c r="J96" i="32" s="1"/>
  <c r="F96" i="32" s="1"/>
  <c r="J97" i="32" a="1"/>
  <c r="J97" i="32" s="1"/>
  <c r="F97" i="32" s="1"/>
  <c r="J98" i="32" a="1"/>
  <c r="J98" i="32" s="1"/>
  <c r="F98" i="32" s="1"/>
  <c r="J99" i="32" a="1"/>
  <c r="J99" i="32" s="1"/>
  <c r="F99" i="32" s="1"/>
  <c r="J100" i="32" a="1"/>
  <c r="J100" i="32" s="1"/>
  <c r="F100" i="32" s="1"/>
  <c r="J101" i="32" a="1"/>
  <c r="J101" i="32" s="1"/>
  <c r="J4" i="32" a="1"/>
  <c r="J4" i="32" s="1"/>
  <c r="F4" i="32" s="1"/>
  <c r="H4" i="26" a="1"/>
  <c r="H4" i="26" s="1"/>
  <c r="G4" i="26" s="1" a="1"/>
  <c r="G4" i="26" s="1"/>
  <c r="E4" i="26" s="1"/>
  <c r="J5" i="30" a="1"/>
  <c r="J5" i="30" s="1"/>
  <c r="G5" i="30" s="1"/>
  <c r="J6" i="30" a="1"/>
  <c r="J6" i="30" s="1"/>
  <c r="G6" i="30" s="1"/>
  <c r="J7" i="30" a="1"/>
  <c r="J7" i="30" s="1"/>
  <c r="G7" i="30" s="1"/>
  <c r="J8" i="30" a="1"/>
  <c r="J8" i="30" s="1"/>
  <c r="G8" i="30" s="1"/>
  <c r="J9" i="30" a="1"/>
  <c r="J9" i="30" s="1"/>
  <c r="G9" i="30" s="1"/>
  <c r="J10" i="30" a="1"/>
  <c r="J10" i="30" s="1"/>
  <c r="G10" i="30" s="1"/>
  <c r="J11" i="30" a="1"/>
  <c r="J11" i="30" s="1"/>
  <c r="G11" i="30" s="1"/>
  <c r="J12" i="30" a="1"/>
  <c r="J12" i="30" s="1"/>
  <c r="G12" i="30" s="1"/>
  <c r="J13" i="30" a="1"/>
  <c r="J13" i="30" s="1"/>
  <c r="G13" i="30" s="1"/>
  <c r="J14" i="30" a="1"/>
  <c r="J14" i="30" s="1"/>
  <c r="G14" i="30" s="1"/>
  <c r="J15" i="30" a="1"/>
  <c r="J15" i="30" s="1"/>
  <c r="G15" i="30" s="1"/>
  <c r="J16" i="30" a="1"/>
  <c r="J16" i="30" s="1"/>
  <c r="G16" i="30" s="1"/>
  <c r="J17" i="30" a="1"/>
  <c r="J17" i="30" s="1"/>
  <c r="G17" i="30" s="1"/>
  <c r="J18" i="30" a="1"/>
  <c r="J18" i="30" s="1"/>
  <c r="G18" i="30" s="1"/>
  <c r="J19" i="30" a="1"/>
  <c r="J19" i="30" s="1"/>
  <c r="G19" i="30" s="1"/>
  <c r="J20" i="30" a="1"/>
  <c r="J20" i="30" s="1"/>
  <c r="G20" i="30" s="1"/>
  <c r="J21" i="30" a="1"/>
  <c r="J21" i="30" s="1"/>
  <c r="G21" i="30" s="1"/>
  <c r="J22" i="30" a="1"/>
  <c r="J22" i="30" s="1"/>
  <c r="G22" i="30" s="1"/>
  <c r="J23" i="30" a="1"/>
  <c r="J23" i="30" s="1"/>
  <c r="G23" i="30" s="1"/>
  <c r="J24" i="30" a="1"/>
  <c r="J24" i="30" s="1"/>
  <c r="G24" i="30" s="1"/>
  <c r="J25" i="30" a="1"/>
  <c r="J25" i="30" s="1"/>
  <c r="G25" i="30" s="1"/>
  <c r="J26" i="30" a="1"/>
  <c r="J26" i="30" s="1"/>
  <c r="G26" i="30" s="1"/>
  <c r="J27" i="30" a="1"/>
  <c r="J27" i="30" s="1"/>
  <c r="G27" i="30" s="1"/>
  <c r="J28" i="30" a="1"/>
  <c r="J28" i="30" s="1"/>
  <c r="G28" i="30" s="1"/>
  <c r="J29" i="30" a="1"/>
  <c r="J29" i="30" s="1"/>
  <c r="G29" i="30" s="1"/>
  <c r="J30" i="30" a="1"/>
  <c r="J30" i="30" s="1"/>
  <c r="G30" i="30" s="1"/>
  <c r="J31" i="30" a="1"/>
  <c r="J31" i="30" s="1"/>
  <c r="G31" i="30" s="1"/>
  <c r="J32" i="30" a="1"/>
  <c r="J32" i="30" s="1"/>
  <c r="G32" i="30" s="1"/>
  <c r="J33" i="30" a="1"/>
  <c r="J33" i="30" s="1"/>
  <c r="G33" i="30" s="1"/>
  <c r="J34" i="30" a="1"/>
  <c r="J34" i="30" s="1"/>
  <c r="G34" i="30" s="1"/>
  <c r="J35" i="30" a="1"/>
  <c r="J35" i="30" s="1"/>
  <c r="G35" i="30" s="1"/>
  <c r="J36" i="30" a="1"/>
  <c r="J36" i="30" s="1"/>
  <c r="G36" i="30" s="1"/>
  <c r="J37" i="30" a="1"/>
  <c r="J37" i="30" s="1"/>
  <c r="G37" i="30" s="1"/>
  <c r="J38" i="30" a="1"/>
  <c r="J38" i="30" s="1"/>
  <c r="G38" i="30" s="1"/>
  <c r="J39" i="30" a="1"/>
  <c r="J39" i="30" s="1"/>
  <c r="G39" i="30" s="1"/>
  <c r="J40" i="30" a="1"/>
  <c r="J40" i="30" s="1"/>
  <c r="G40" i="30" s="1"/>
  <c r="J41" i="30" a="1"/>
  <c r="J41" i="30" s="1"/>
  <c r="G41" i="30" s="1"/>
  <c r="J42" i="30" a="1"/>
  <c r="J42" i="30" s="1"/>
  <c r="G42" i="30" s="1"/>
  <c r="J43" i="30" a="1"/>
  <c r="J43" i="30" s="1"/>
  <c r="G43" i="30" s="1"/>
  <c r="J44" i="30" a="1"/>
  <c r="J44" i="30" s="1"/>
  <c r="G44" i="30" s="1"/>
  <c r="J45" i="30" a="1"/>
  <c r="J45" i="30" s="1"/>
  <c r="G45" i="30" s="1"/>
  <c r="J46" i="30" a="1"/>
  <c r="J46" i="30" s="1"/>
  <c r="G46" i="30" s="1"/>
  <c r="J47" i="30" a="1"/>
  <c r="J47" i="30" s="1"/>
  <c r="G47" i="30" s="1"/>
  <c r="J48" i="30" a="1"/>
  <c r="J48" i="30" s="1"/>
  <c r="G48" i="30" s="1"/>
  <c r="J49" i="30" a="1"/>
  <c r="J49" i="30" s="1"/>
  <c r="G49" i="30" s="1"/>
  <c r="J50" i="30" a="1"/>
  <c r="J50" i="30" s="1"/>
  <c r="G50" i="30" s="1"/>
  <c r="J51" i="30" a="1"/>
  <c r="J51" i="30" s="1"/>
  <c r="G51" i="30" s="1"/>
  <c r="J52" i="30" a="1"/>
  <c r="J52" i="30" s="1"/>
  <c r="G52" i="30" s="1"/>
  <c r="J53" i="30" a="1"/>
  <c r="J53" i="30" s="1"/>
  <c r="G53" i="30" s="1"/>
  <c r="J54" i="30" a="1"/>
  <c r="J54" i="30" s="1"/>
  <c r="G54" i="30" s="1"/>
  <c r="J55" i="30" a="1"/>
  <c r="J55" i="30" s="1"/>
  <c r="G55" i="30" s="1"/>
  <c r="J56" i="30" a="1"/>
  <c r="J56" i="30" s="1"/>
  <c r="G56" i="30" s="1"/>
  <c r="J57" i="30" a="1"/>
  <c r="J57" i="30" s="1"/>
  <c r="G57" i="30" s="1"/>
  <c r="J58" i="30" a="1"/>
  <c r="J58" i="30" s="1"/>
  <c r="G58" i="30" s="1"/>
  <c r="J59" i="30" a="1"/>
  <c r="J59" i="30" s="1"/>
  <c r="G59" i="30" s="1"/>
  <c r="J60" i="30" a="1"/>
  <c r="J60" i="30" s="1"/>
  <c r="G60" i="30" s="1"/>
  <c r="J61" i="30" a="1"/>
  <c r="J61" i="30" s="1"/>
  <c r="G61" i="30" s="1"/>
  <c r="J62" i="30" a="1"/>
  <c r="J62" i="30" s="1"/>
  <c r="G62" i="30" s="1"/>
  <c r="J63" i="30" a="1"/>
  <c r="J63" i="30" s="1"/>
  <c r="G63" i="30" s="1"/>
  <c r="J64" i="30" a="1"/>
  <c r="J64" i="30" s="1"/>
  <c r="G64" i="30" s="1"/>
  <c r="J65" i="30" a="1"/>
  <c r="J65" i="30" s="1"/>
  <c r="G65" i="30" s="1"/>
  <c r="J66" i="30" a="1"/>
  <c r="J66" i="30" s="1"/>
  <c r="G66" i="30" s="1"/>
  <c r="J67" i="30" a="1"/>
  <c r="J67" i="30" s="1"/>
  <c r="G67" i="30" s="1"/>
  <c r="J68" i="30" a="1"/>
  <c r="J68" i="30" s="1"/>
  <c r="G68" i="30" s="1"/>
  <c r="J69" i="30" a="1"/>
  <c r="J69" i="30" s="1"/>
  <c r="G69" i="30" s="1"/>
  <c r="J70" i="30" a="1"/>
  <c r="J70" i="30" s="1"/>
  <c r="G70" i="30" s="1"/>
  <c r="J71" i="30" a="1"/>
  <c r="J71" i="30" s="1"/>
  <c r="G71" i="30" s="1"/>
  <c r="J72" i="30" a="1"/>
  <c r="J72" i="30" s="1"/>
  <c r="G72" i="30" s="1"/>
  <c r="J73" i="30" a="1"/>
  <c r="J73" i="30" s="1"/>
  <c r="G73" i="30" s="1"/>
  <c r="J74" i="30" a="1"/>
  <c r="J74" i="30" s="1"/>
  <c r="G74" i="30" s="1"/>
  <c r="J75" i="30" a="1"/>
  <c r="J75" i="30" s="1"/>
  <c r="G75" i="30" s="1"/>
  <c r="J76" i="30" a="1"/>
  <c r="J76" i="30" s="1"/>
  <c r="G76" i="30" s="1"/>
  <c r="J77" i="30" a="1"/>
  <c r="J77" i="30" s="1"/>
  <c r="G77" i="30" s="1"/>
  <c r="J78" i="30" a="1"/>
  <c r="J78" i="30" s="1"/>
  <c r="G78" i="30" s="1"/>
  <c r="J79" i="30" a="1"/>
  <c r="J79" i="30" s="1"/>
  <c r="G79" i="30" s="1"/>
  <c r="J80" i="30" a="1"/>
  <c r="J80" i="30" s="1"/>
  <c r="G80" i="30" s="1"/>
  <c r="J81" i="30" a="1"/>
  <c r="J81" i="30" s="1"/>
  <c r="G81" i="30" s="1"/>
  <c r="J82" i="30" a="1"/>
  <c r="J82" i="30" s="1"/>
  <c r="G82" i="30" s="1"/>
  <c r="J83" i="30" a="1"/>
  <c r="J83" i="30" s="1"/>
  <c r="G83" i="30" s="1"/>
  <c r="J84" i="30" a="1"/>
  <c r="J84" i="30" s="1"/>
  <c r="G84" i="30" s="1"/>
  <c r="J85" i="30" a="1"/>
  <c r="J85" i="30" s="1"/>
  <c r="G85" i="30" s="1"/>
  <c r="J86" i="30" a="1"/>
  <c r="J86" i="30" s="1"/>
  <c r="G86" i="30" s="1"/>
  <c r="J87" i="30" a="1"/>
  <c r="J87" i="30" s="1"/>
  <c r="G87" i="30" s="1"/>
  <c r="J88" i="30" a="1"/>
  <c r="J88" i="30" s="1"/>
  <c r="G88" i="30" s="1"/>
  <c r="J89" i="30" a="1"/>
  <c r="J89" i="30" s="1"/>
  <c r="G89" i="30" s="1"/>
  <c r="J90" i="30" a="1"/>
  <c r="J90" i="30" s="1"/>
  <c r="G90" i="30" s="1"/>
  <c r="J91" i="30" a="1"/>
  <c r="J91" i="30" s="1"/>
  <c r="G91" i="30" s="1"/>
  <c r="J92" i="30" a="1"/>
  <c r="J92" i="30" s="1"/>
  <c r="G92" i="30" s="1"/>
  <c r="J93" i="30" a="1"/>
  <c r="J93" i="30" s="1"/>
  <c r="G93" i="30" s="1"/>
  <c r="J94" i="30" a="1"/>
  <c r="J94" i="30" s="1"/>
  <c r="G94" i="30" s="1"/>
  <c r="J95" i="30" a="1"/>
  <c r="J95" i="30" s="1"/>
  <c r="G95" i="30" s="1"/>
  <c r="J96" i="30" a="1"/>
  <c r="J96" i="30" s="1"/>
  <c r="G96" i="30" s="1"/>
  <c r="J97" i="30" a="1"/>
  <c r="J97" i="30" s="1"/>
  <c r="G97" i="30" s="1"/>
  <c r="J98" i="30" a="1"/>
  <c r="J98" i="30" s="1"/>
  <c r="G98" i="30" s="1"/>
  <c r="J99" i="30" a="1"/>
  <c r="J99" i="30" s="1"/>
  <c r="G99" i="30" s="1"/>
  <c r="J100" i="30" a="1"/>
  <c r="J100" i="30" s="1"/>
  <c r="G100" i="30" s="1"/>
  <c r="J101" i="30" a="1"/>
  <c r="J101" i="30" s="1"/>
  <c r="G101" i="30" s="1"/>
  <c r="G4" i="30"/>
  <c r="K3" i="31" a="1"/>
  <c r="K3" i="31" s="1"/>
  <c r="K2" i="31" a="1"/>
  <c r="K2" i="31" s="1"/>
  <c r="K6" i="31" a="1"/>
  <c r="K6" i="31" s="1"/>
  <c r="H6" i="31" s="1"/>
  <c r="K7" i="31" a="1"/>
  <c r="K7" i="31" s="1"/>
  <c r="H7" i="31" s="1"/>
  <c r="K8" i="31" a="1"/>
  <c r="K8" i="31" s="1"/>
  <c r="H8" i="31" s="1"/>
  <c r="K9" i="31" a="1"/>
  <c r="K9" i="31" s="1"/>
  <c r="H9" i="31" s="1"/>
  <c r="K10" i="31" a="1"/>
  <c r="K10" i="31" s="1"/>
  <c r="H10" i="31" s="1"/>
  <c r="K11" i="31" a="1"/>
  <c r="K11" i="31" s="1"/>
  <c r="H11" i="31" s="1"/>
  <c r="K12" i="31" a="1"/>
  <c r="K12" i="31" s="1"/>
  <c r="H12" i="31" s="1"/>
  <c r="K13" i="31" a="1"/>
  <c r="K13" i="31" s="1"/>
  <c r="H13" i="31" s="1"/>
  <c r="K14" i="31" a="1"/>
  <c r="K14" i="31" s="1"/>
  <c r="H14" i="31" s="1"/>
  <c r="K15" i="31" a="1"/>
  <c r="K15" i="31" s="1"/>
  <c r="H15" i="31" s="1"/>
  <c r="K16" i="31" a="1"/>
  <c r="K16" i="31" s="1"/>
  <c r="H16" i="31" s="1"/>
  <c r="K17" i="31" a="1"/>
  <c r="K17" i="31" s="1"/>
  <c r="H17" i="31" s="1"/>
  <c r="K18" i="31" a="1"/>
  <c r="K18" i="31" s="1"/>
  <c r="H18" i="31" s="1"/>
  <c r="K19" i="31" a="1"/>
  <c r="K19" i="31" s="1"/>
  <c r="H19" i="31" s="1"/>
  <c r="K20" i="31" a="1"/>
  <c r="K20" i="31" s="1"/>
  <c r="H20" i="31" s="1"/>
  <c r="K21" i="31" a="1"/>
  <c r="K21" i="31" s="1"/>
  <c r="H21" i="31" s="1"/>
  <c r="K22" i="31" a="1"/>
  <c r="K22" i="31" s="1"/>
  <c r="H22" i="31" s="1"/>
  <c r="K23" i="31" a="1"/>
  <c r="K23" i="31" s="1"/>
  <c r="H23" i="31" s="1"/>
  <c r="K24" i="31" a="1"/>
  <c r="K24" i="31" s="1"/>
  <c r="H24" i="31" s="1"/>
  <c r="K25" i="31" a="1"/>
  <c r="K25" i="31" s="1"/>
  <c r="H25" i="31" s="1"/>
  <c r="K26" i="31" a="1"/>
  <c r="K26" i="31" s="1"/>
  <c r="H26" i="31" s="1"/>
  <c r="K27" i="31" a="1"/>
  <c r="K27" i="31" s="1"/>
  <c r="H27" i="31" s="1"/>
  <c r="K28" i="31" a="1"/>
  <c r="K28" i="31" s="1"/>
  <c r="H28" i="31" s="1"/>
  <c r="K29" i="31" a="1"/>
  <c r="K29" i="31" s="1"/>
  <c r="H29" i="31" s="1"/>
  <c r="K30" i="31" a="1"/>
  <c r="K30" i="31" s="1"/>
  <c r="H30" i="31" s="1"/>
  <c r="K31" i="31" a="1"/>
  <c r="K31" i="31" s="1"/>
  <c r="H31" i="31" s="1"/>
  <c r="K32" i="31" a="1"/>
  <c r="K32" i="31" s="1"/>
  <c r="H32" i="31" s="1"/>
  <c r="K33" i="31" a="1"/>
  <c r="K33" i="31" s="1"/>
  <c r="H33" i="31" s="1"/>
  <c r="K34" i="31" a="1"/>
  <c r="K34" i="31" s="1"/>
  <c r="H34" i="31" s="1"/>
  <c r="K35" i="31" a="1"/>
  <c r="K35" i="31" s="1"/>
  <c r="H35" i="31" s="1"/>
  <c r="K36" i="31" a="1"/>
  <c r="K36" i="31" s="1"/>
  <c r="H36" i="31" s="1"/>
  <c r="K37" i="31" a="1"/>
  <c r="K37" i="31" s="1"/>
  <c r="H37" i="31" s="1"/>
  <c r="K38" i="31" a="1"/>
  <c r="K38" i="31" s="1"/>
  <c r="H38" i="31" s="1"/>
  <c r="K39" i="31" a="1"/>
  <c r="K39" i="31" s="1"/>
  <c r="H39" i="31" s="1"/>
  <c r="K40" i="31" a="1"/>
  <c r="K40" i="31" s="1"/>
  <c r="H40" i="31" s="1"/>
  <c r="K41" i="31" a="1"/>
  <c r="K41" i="31" s="1"/>
  <c r="H41" i="31" s="1"/>
  <c r="K42" i="31" a="1"/>
  <c r="K42" i="31" s="1"/>
  <c r="H42" i="31" s="1"/>
  <c r="K43" i="31" a="1"/>
  <c r="K43" i="31" s="1"/>
  <c r="H43" i="31" s="1"/>
  <c r="K44" i="31" a="1"/>
  <c r="K44" i="31" s="1"/>
  <c r="H44" i="31" s="1"/>
  <c r="K45" i="31" a="1"/>
  <c r="K45" i="31" s="1"/>
  <c r="H45" i="31" s="1"/>
  <c r="K46" i="31" a="1"/>
  <c r="K46" i="31" s="1"/>
  <c r="H46" i="31" s="1"/>
  <c r="K47" i="31" a="1"/>
  <c r="K47" i="31" s="1"/>
  <c r="H47" i="31" s="1"/>
  <c r="K48" i="31" a="1"/>
  <c r="K48" i="31" s="1"/>
  <c r="H48" i="31" s="1"/>
  <c r="K49" i="31" a="1"/>
  <c r="K49" i="31" s="1"/>
  <c r="H49" i="31" s="1"/>
  <c r="K50" i="31" a="1"/>
  <c r="K50" i="31" s="1"/>
  <c r="H50" i="31" s="1"/>
  <c r="K51" i="31" a="1"/>
  <c r="K51" i="31" s="1"/>
  <c r="H51" i="31" s="1"/>
  <c r="K52" i="31" a="1"/>
  <c r="K52" i="31" s="1"/>
  <c r="H52" i="31" s="1"/>
  <c r="K53" i="31" a="1"/>
  <c r="K53" i="31" s="1"/>
  <c r="H53" i="31" s="1"/>
  <c r="K54" i="31" a="1"/>
  <c r="K54" i="31" s="1"/>
  <c r="H54" i="31" s="1"/>
  <c r="K55" i="31" a="1"/>
  <c r="K55" i="31" s="1"/>
  <c r="H55" i="31" s="1"/>
  <c r="K56" i="31" a="1"/>
  <c r="K56" i="31" s="1"/>
  <c r="H56" i="31" s="1"/>
  <c r="K57" i="31" a="1"/>
  <c r="K57" i="31" s="1"/>
  <c r="H57" i="31" s="1"/>
  <c r="K58" i="31" a="1"/>
  <c r="K58" i="31" s="1"/>
  <c r="H58" i="31" s="1"/>
  <c r="K59" i="31" a="1"/>
  <c r="K59" i="31" s="1"/>
  <c r="H59" i="31" s="1"/>
  <c r="K60" i="31" a="1"/>
  <c r="K60" i="31" s="1"/>
  <c r="H60" i="31" s="1"/>
  <c r="K61" i="31" a="1"/>
  <c r="K61" i="31" s="1"/>
  <c r="H61" i="31" s="1"/>
  <c r="K62" i="31" a="1"/>
  <c r="K62" i="31" s="1"/>
  <c r="H62" i="31" s="1"/>
  <c r="K63" i="31" a="1"/>
  <c r="K63" i="31" s="1"/>
  <c r="H63" i="31" s="1"/>
  <c r="K64" i="31" a="1"/>
  <c r="K64" i="31" s="1"/>
  <c r="H64" i="31" s="1"/>
  <c r="K65" i="31" a="1"/>
  <c r="K65" i="31" s="1"/>
  <c r="H65" i="31" s="1"/>
  <c r="K66" i="31" a="1"/>
  <c r="K66" i="31" s="1"/>
  <c r="H66" i="31" s="1"/>
  <c r="K67" i="31" a="1"/>
  <c r="K67" i="31" s="1"/>
  <c r="H67" i="31" s="1"/>
  <c r="K68" i="31" a="1"/>
  <c r="K68" i="31" s="1"/>
  <c r="H68" i="31" s="1"/>
  <c r="K69" i="31" a="1"/>
  <c r="K69" i="31" s="1"/>
  <c r="H69" i="31" s="1"/>
  <c r="K70" i="31" a="1"/>
  <c r="K70" i="31" s="1"/>
  <c r="H70" i="31" s="1"/>
  <c r="K71" i="31" a="1"/>
  <c r="K71" i="31" s="1"/>
  <c r="H71" i="31" s="1"/>
  <c r="K72" i="31" a="1"/>
  <c r="K72" i="31" s="1"/>
  <c r="H72" i="31" s="1"/>
  <c r="K73" i="31" a="1"/>
  <c r="K73" i="31" s="1"/>
  <c r="H73" i="31" s="1"/>
  <c r="K74" i="31" a="1"/>
  <c r="K74" i="31" s="1"/>
  <c r="H74" i="31" s="1"/>
  <c r="K75" i="31" a="1"/>
  <c r="K75" i="31" s="1"/>
  <c r="H75" i="31" s="1"/>
  <c r="K76" i="31" a="1"/>
  <c r="K76" i="31" s="1"/>
  <c r="H76" i="31" s="1"/>
  <c r="K77" i="31" a="1"/>
  <c r="K77" i="31" s="1"/>
  <c r="H77" i="31" s="1"/>
  <c r="K78" i="31" a="1"/>
  <c r="K78" i="31" s="1"/>
  <c r="H78" i="31" s="1"/>
  <c r="K79" i="31" a="1"/>
  <c r="K79" i="31" s="1"/>
  <c r="H79" i="31" s="1"/>
  <c r="K80" i="31" a="1"/>
  <c r="K80" i="31" s="1"/>
  <c r="H80" i="31" s="1"/>
  <c r="K81" i="31" a="1"/>
  <c r="K81" i="31" s="1"/>
  <c r="H81" i="31" s="1"/>
  <c r="K82" i="31" a="1"/>
  <c r="K82" i="31" s="1"/>
  <c r="H82" i="31" s="1"/>
  <c r="K83" i="31" a="1"/>
  <c r="K83" i="31" s="1"/>
  <c r="H83" i="31" s="1"/>
  <c r="K84" i="31" a="1"/>
  <c r="K84" i="31" s="1"/>
  <c r="H84" i="31" s="1"/>
  <c r="K85" i="31" a="1"/>
  <c r="K85" i="31" s="1"/>
  <c r="H85" i="31" s="1"/>
  <c r="K86" i="31" a="1"/>
  <c r="K86" i="31" s="1"/>
  <c r="H86" i="31" s="1"/>
  <c r="K87" i="31" a="1"/>
  <c r="K87" i="31" s="1"/>
  <c r="H87" i="31" s="1"/>
  <c r="K88" i="31" a="1"/>
  <c r="K88" i="31" s="1"/>
  <c r="H88" i="31" s="1"/>
  <c r="K89" i="31" a="1"/>
  <c r="K89" i="31" s="1"/>
  <c r="H89" i="31" s="1"/>
  <c r="K90" i="31" a="1"/>
  <c r="K90" i="31" s="1"/>
  <c r="H90" i="31" s="1"/>
  <c r="K91" i="31" a="1"/>
  <c r="K91" i="31" s="1"/>
  <c r="H91" i="31" s="1"/>
  <c r="K92" i="31" a="1"/>
  <c r="K92" i="31" s="1"/>
  <c r="H92" i="31" s="1"/>
  <c r="K93" i="31" a="1"/>
  <c r="K93" i="31" s="1"/>
  <c r="H93" i="31" s="1"/>
  <c r="K94" i="31" a="1"/>
  <c r="K94" i="31" s="1"/>
  <c r="H94" i="31" s="1"/>
  <c r="K95" i="31" a="1"/>
  <c r="K95" i="31" s="1"/>
  <c r="H95" i="31" s="1"/>
  <c r="K96" i="31" a="1"/>
  <c r="K96" i="31" s="1"/>
  <c r="H96" i="31" s="1"/>
  <c r="K97" i="31" a="1"/>
  <c r="K97" i="31" s="1"/>
  <c r="H97" i="31" s="1"/>
  <c r="K98" i="31" a="1"/>
  <c r="K98" i="31" s="1"/>
  <c r="H98" i="31" s="1"/>
  <c r="K99" i="31" a="1"/>
  <c r="K99" i="31" s="1"/>
  <c r="H99" i="31" s="1"/>
  <c r="K100" i="31" a="1"/>
  <c r="K100" i="31" s="1"/>
  <c r="H100" i="31" s="1"/>
  <c r="K101" i="31" a="1"/>
  <c r="K101" i="31" s="1"/>
  <c r="H101" i="31" s="1"/>
  <c r="K5" i="31" a="1"/>
  <c r="K5" i="31" s="1"/>
  <c r="H5" i="31" s="1"/>
  <c r="J5" i="29" a="1"/>
  <c r="J5" i="29" s="1"/>
  <c r="I5" i="29" s="1" a="1"/>
  <c r="I5" i="29" s="1"/>
  <c r="F5" i="29" s="1"/>
  <c r="J6" i="29" a="1"/>
  <c r="J6" i="29" s="1"/>
  <c r="I6" i="29" s="1" a="1"/>
  <c r="I6" i="29" s="1"/>
  <c r="F6" i="29" s="1"/>
  <c r="J7" i="29" a="1"/>
  <c r="J7" i="29" s="1"/>
  <c r="I7" i="29" s="1" a="1"/>
  <c r="I7" i="29" s="1"/>
  <c r="F7" i="29" s="1"/>
  <c r="J8" i="29" a="1"/>
  <c r="J8" i="29" s="1"/>
  <c r="I8" i="29" s="1" a="1"/>
  <c r="I8" i="29" s="1"/>
  <c r="F8" i="29" s="1"/>
  <c r="J9" i="29" a="1"/>
  <c r="J9" i="29" s="1"/>
  <c r="I9" i="29" s="1" a="1"/>
  <c r="I9" i="29" s="1"/>
  <c r="F9" i="29" s="1"/>
  <c r="J10" i="29" a="1"/>
  <c r="J10" i="29" s="1"/>
  <c r="I10" i="29" s="1" a="1"/>
  <c r="I10" i="29" s="1"/>
  <c r="F10" i="29" s="1"/>
  <c r="J11" i="29" a="1"/>
  <c r="J11" i="29" s="1"/>
  <c r="I11" i="29" s="1" a="1"/>
  <c r="I11" i="29" s="1"/>
  <c r="F11" i="29" s="1"/>
  <c r="J12" i="29" a="1"/>
  <c r="J12" i="29" s="1"/>
  <c r="I12" i="29" s="1" a="1"/>
  <c r="I12" i="29" s="1"/>
  <c r="F12" i="29" s="1"/>
  <c r="J13" i="29" a="1"/>
  <c r="J13" i="29" s="1"/>
  <c r="I13" i="29" s="1" a="1"/>
  <c r="I13" i="29" s="1"/>
  <c r="F13" i="29" s="1"/>
  <c r="J14" i="29" a="1"/>
  <c r="J14" i="29"/>
  <c r="I14" i="29" s="1" a="1"/>
  <c r="I14" i="29" s="1"/>
  <c r="F14" i="29" s="1"/>
  <c r="J15" i="29" a="1"/>
  <c r="J15" i="29" s="1"/>
  <c r="I15" i="29" s="1" a="1"/>
  <c r="I15" i="29" s="1"/>
  <c r="F15" i="29" s="1"/>
  <c r="J16" i="29" a="1"/>
  <c r="J16" i="29" s="1"/>
  <c r="I16" i="29" s="1" a="1"/>
  <c r="I16" i="29" s="1"/>
  <c r="F16" i="29" s="1"/>
  <c r="J17" i="29" a="1"/>
  <c r="J17" i="29" s="1"/>
  <c r="I17" i="29" s="1" a="1"/>
  <c r="I17" i="29" s="1"/>
  <c r="F17" i="29" s="1"/>
  <c r="J18" i="29" a="1"/>
  <c r="J18" i="29" s="1"/>
  <c r="I18" i="29" s="1" a="1"/>
  <c r="I18" i="29" s="1"/>
  <c r="F18" i="29" s="1"/>
  <c r="J19" i="29" a="1"/>
  <c r="J19" i="29" s="1"/>
  <c r="I19" i="29" s="1" a="1"/>
  <c r="I19" i="29" s="1"/>
  <c r="F19" i="29" s="1"/>
  <c r="J20" i="29" a="1"/>
  <c r="J20" i="29" s="1"/>
  <c r="I20" i="29" s="1" a="1"/>
  <c r="I20" i="29" s="1"/>
  <c r="F20" i="29" s="1"/>
  <c r="J21" i="29" a="1"/>
  <c r="J21" i="29" s="1"/>
  <c r="I21" i="29" s="1" a="1"/>
  <c r="I21" i="29" s="1"/>
  <c r="F21" i="29" s="1"/>
  <c r="J22" i="29" a="1"/>
  <c r="J22" i="29" s="1"/>
  <c r="I22" i="29" s="1" a="1"/>
  <c r="I22" i="29" s="1"/>
  <c r="F22" i="29" s="1"/>
  <c r="J23" i="29" a="1"/>
  <c r="J23" i="29" s="1"/>
  <c r="I23" i="29" s="1" a="1"/>
  <c r="I23" i="29" s="1"/>
  <c r="F23" i="29" s="1"/>
  <c r="J24" i="29" a="1"/>
  <c r="J24" i="29" s="1"/>
  <c r="I24" i="29" s="1" a="1"/>
  <c r="I24" i="29" s="1"/>
  <c r="F24" i="29" s="1"/>
  <c r="J25" i="29" a="1"/>
  <c r="J25" i="29" s="1"/>
  <c r="I25" i="29" s="1" a="1"/>
  <c r="I25" i="29" s="1"/>
  <c r="F25" i="29" s="1"/>
  <c r="J26" i="29" a="1"/>
  <c r="J26" i="29" s="1"/>
  <c r="I26" i="29" s="1" a="1"/>
  <c r="I26" i="29" s="1"/>
  <c r="F26" i="29" s="1"/>
  <c r="J27" i="29" a="1"/>
  <c r="J27" i="29" s="1"/>
  <c r="I27" i="29" s="1" a="1"/>
  <c r="I27" i="29" s="1"/>
  <c r="F27" i="29" s="1"/>
  <c r="J28" i="29" a="1"/>
  <c r="J28" i="29" s="1"/>
  <c r="I28" i="29" s="1" a="1"/>
  <c r="I28" i="29" s="1"/>
  <c r="F28" i="29" s="1"/>
  <c r="J29" i="29" a="1"/>
  <c r="J29" i="29" s="1"/>
  <c r="I29" i="29" s="1" a="1"/>
  <c r="I29" i="29" s="1"/>
  <c r="F29" i="29" s="1"/>
  <c r="J30" i="29" a="1"/>
  <c r="J30" i="29" s="1"/>
  <c r="I30" i="29" s="1" a="1"/>
  <c r="I30" i="29" s="1"/>
  <c r="F30" i="29" s="1"/>
  <c r="J31" i="29" a="1"/>
  <c r="J31" i="29" s="1"/>
  <c r="I31" i="29" s="1" a="1"/>
  <c r="I31" i="29" s="1"/>
  <c r="F31" i="29" s="1"/>
  <c r="J32" i="29" a="1"/>
  <c r="J32" i="29" s="1"/>
  <c r="I32" i="29" s="1" a="1"/>
  <c r="I32" i="29" s="1"/>
  <c r="F32" i="29" s="1"/>
  <c r="J33" i="29" a="1"/>
  <c r="J33" i="29" s="1"/>
  <c r="I33" i="29" s="1" a="1"/>
  <c r="I33" i="29" s="1"/>
  <c r="F33" i="29" s="1"/>
  <c r="J34" i="29" a="1"/>
  <c r="J34" i="29" s="1"/>
  <c r="I34" i="29" s="1" a="1"/>
  <c r="I34" i="29" s="1"/>
  <c r="F34" i="29" s="1"/>
  <c r="J35" i="29" a="1"/>
  <c r="J35" i="29" s="1"/>
  <c r="I35" i="29" s="1" a="1"/>
  <c r="I35" i="29" s="1"/>
  <c r="F35" i="29" s="1"/>
  <c r="J36" i="29" a="1"/>
  <c r="J36" i="29" s="1"/>
  <c r="I36" i="29" s="1" a="1"/>
  <c r="I36" i="29" s="1"/>
  <c r="F36" i="29" s="1"/>
  <c r="J37" i="29" a="1"/>
  <c r="J37" i="29" s="1"/>
  <c r="I37" i="29" s="1" a="1"/>
  <c r="I37" i="29" s="1"/>
  <c r="F37" i="29" s="1"/>
  <c r="J38" i="29" a="1"/>
  <c r="J38" i="29" s="1"/>
  <c r="I38" i="29" s="1" a="1"/>
  <c r="I38" i="29" s="1"/>
  <c r="F38" i="29" s="1"/>
  <c r="J39" i="29" a="1"/>
  <c r="J39" i="29" s="1"/>
  <c r="I39" i="29" s="1" a="1"/>
  <c r="I39" i="29" s="1"/>
  <c r="F39" i="29" s="1"/>
  <c r="J40" i="29" a="1"/>
  <c r="J40" i="29" s="1"/>
  <c r="I40" i="29" s="1" a="1"/>
  <c r="I40" i="29" s="1"/>
  <c r="F40" i="29" s="1"/>
  <c r="J41" i="29" a="1"/>
  <c r="J41" i="29" s="1"/>
  <c r="I41" i="29" s="1" a="1"/>
  <c r="I41" i="29" s="1"/>
  <c r="F41" i="29" s="1"/>
  <c r="J42" i="29" a="1"/>
  <c r="J42" i="29" s="1"/>
  <c r="I42" i="29" s="1" a="1"/>
  <c r="I42" i="29" s="1"/>
  <c r="F42" i="29" s="1"/>
  <c r="J43" i="29" a="1"/>
  <c r="J43" i="29" s="1"/>
  <c r="I43" i="29" s="1" a="1"/>
  <c r="I43" i="29" s="1"/>
  <c r="F43" i="29" s="1"/>
  <c r="J44" i="29" a="1"/>
  <c r="J44" i="29" s="1"/>
  <c r="I44" i="29" s="1" a="1"/>
  <c r="I44" i="29" s="1"/>
  <c r="F44" i="29" s="1"/>
  <c r="J45" i="29" a="1"/>
  <c r="J45" i="29" s="1"/>
  <c r="I45" i="29" s="1" a="1"/>
  <c r="I45" i="29" s="1"/>
  <c r="F45" i="29" s="1"/>
  <c r="J46" i="29" a="1"/>
  <c r="J46" i="29" s="1"/>
  <c r="I46" i="29" s="1" a="1"/>
  <c r="I46" i="29" s="1"/>
  <c r="F46" i="29" s="1"/>
  <c r="J47" i="29" a="1"/>
  <c r="J47" i="29" s="1"/>
  <c r="I47" i="29" s="1" a="1"/>
  <c r="I47" i="29" s="1"/>
  <c r="F47" i="29" s="1"/>
  <c r="J48" i="29" a="1"/>
  <c r="J48" i="29" s="1"/>
  <c r="I48" i="29" s="1" a="1"/>
  <c r="I48" i="29" s="1"/>
  <c r="F48" i="29" s="1"/>
  <c r="J49" i="29" a="1"/>
  <c r="J49" i="29" s="1"/>
  <c r="I49" i="29" s="1" a="1"/>
  <c r="I49" i="29" s="1"/>
  <c r="F49" i="29" s="1"/>
  <c r="J50" i="29" a="1"/>
  <c r="J50" i="29" s="1"/>
  <c r="I50" i="29" s="1" a="1"/>
  <c r="I50" i="29" s="1"/>
  <c r="F50" i="29" s="1"/>
  <c r="J51" i="29" a="1"/>
  <c r="J51" i="29" s="1"/>
  <c r="I51" i="29" s="1" a="1"/>
  <c r="I51" i="29" s="1"/>
  <c r="F51" i="29" s="1"/>
  <c r="J52" i="29" a="1"/>
  <c r="J52" i="29" s="1"/>
  <c r="I52" i="29" s="1" a="1"/>
  <c r="I52" i="29" s="1"/>
  <c r="F52" i="29" s="1"/>
  <c r="J53" i="29" a="1"/>
  <c r="J53" i="29" s="1"/>
  <c r="I53" i="29" s="1" a="1"/>
  <c r="I53" i="29" s="1"/>
  <c r="F53" i="29" s="1"/>
  <c r="J54" i="29" a="1"/>
  <c r="J54" i="29" s="1"/>
  <c r="I54" i="29" s="1" a="1"/>
  <c r="I54" i="29" s="1"/>
  <c r="F54" i="29" s="1"/>
  <c r="J55" i="29" a="1"/>
  <c r="J55" i="29" s="1"/>
  <c r="I55" i="29" s="1" a="1"/>
  <c r="I55" i="29" s="1"/>
  <c r="F55" i="29" s="1"/>
  <c r="J56" i="29" a="1"/>
  <c r="J56" i="29" s="1"/>
  <c r="I56" i="29" s="1" a="1"/>
  <c r="I56" i="29" s="1"/>
  <c r="F56" i="29" s="1"/>
  <c r="J57" i="29" a="1"/>
  <c r="J57" i="29" s="1"/>
  <c r="I57" i="29" s="1" a="1"/>
  <c r="I57" i="29" s="1"/>
  <c r="F57" i="29" s="1"/>
  <c r="J58" i="29" a="1"/>
  <c r="J58" i="29" s="1"/>
  <c r="I58" i="29" s="1" a="1"/>
  <c r="I58" i="29" s="1"/>
  <c r="F58" i="29" s="1"/>
  <c r="J59" i="29" a="1"/>
  <c r="J59" i="29" s="1"/>
  <c r="I59" i="29" s="1" a="1"/>
  <c r="I59" i="29" s="1"/>
  <c r="F59" i="29" s="1"/>
  <c r="J60" i="29" a="1"/>
  <c r="J60" i="29" s="1"/>
  <c r="I60" i="29" s="1" a="1"/>
  <c r="I60" i="29" s="1"/>
  <c r="F60" i="29" s="1"/>
  <c r="J61" i="29" a="1"/>
  <c r="J61" i="29" s="1"/>
  <c r="I61" i="29" s="1" a="1"/>
  <c r="I61" i="29" s="1"/>
  <c r="F61" i="29" s="1"/>
  <c r="J62" i="29" a="1"/>
  <c r="J62" i="29" s="1"/>
  <c r="I62" i="29" s="1" a="1"/>
  <c r="I62" i="29" s="1"/>
  <c r="F62" i="29" s="1"/>
  <c r="J63" i="29" a="1"/>
  <c r="J63" i="29" s="1"/>
  <c r="I63" i="29" s="1" a="1"/>
  <c r="I63" i="29" s="1"/>
  <c r="F63" i="29" s="1"/>
  <c r="J64" i="29" a="1"/>
  <c r="J64" i="29" s="1"/>
  <c r="I64" i="29" s="1" a="1"/>
  <c r="I64" i="29" s="1"/>
  <c r="F64" i="29" s="1"/>
  <c r="J65" i="29" a="1"/>
  <c r="J65" i="29" s="1"/>
  <c r="I65" i="29" s="1" a="1"/>
  <c r="I65" i="29" s="1"/>
  <c r="F65" i="29" s="1"/>
  <c r="J66" i="29" a="1"/>
  <c r="J66" i="29" s="1"/>
  <c r="I66" i="29" s="1" a="1"/>
  <c r="I66" i="29" s="1"/>
  <c r="F66" i="29" s="1"/>
  <c r="J67" i="29" a="1"/>
  <c r="J67" i="29"/>
  <c r="I67" i="29" s="1" a="1"/>
  <c r="I67" i="29" s="1"/>
  <c r="F67" i="29" s="1"/>
  <c r="J68" i="29" a="1"/>
  <c r="J68" i="29" s="1"/>
  <c r="I68" i="29" s="1" a="1"/>
  <c r="I68" i="29" s="1"/>
  <c r="F68" i="29" s="1"/>
  <c r="J69" i="29" a="1"/>
  <c r="J69" i="29" s="1"/>
  <c r="I69" i="29" s="1" a="1"/>
  <c r="I69" i="29" s="1"/>
  <c r="F69" i="29" s="1"/>
  <c r="J70" i="29" a="1"/>
  <c r="J70" i="29" s="1"/>
  <c r="I70" i="29" s="1" a="1"/>
  <c r="I70" i="29" s="1"/>
  <c r="F70" i="29" s="1"/>
  <c r="J71" i="29" a="1"/>
  <c r="J71" i="29" s="1"/>
  <c r="I71" i="29" s="1" a="1"/>
  <c r="I71" i="29" s="1"/>
  <c r="F71" i="29" s="1"/>
  <c r="J72" i="29" a="1"/>
  <c r="J72" i="29" s="1"/>
  <c r="I72" i="29" s="1" a="1"/>
  <c r="I72" i="29" s="1"/>
  <c r="F72" i="29" s="1"/>
  <c r="J73" i="29" a="1"/>
  <c r="J73" i="29" s="1"/>
  <c r="I73" i="29" s="1" a="1"/>
  <c r="I73" i="29" s="1"/>
  <c r="F73" i="29" s="1"/>
  <c r="J74" i="29" a="1"/>
  <c r="J74" i="29" s="1"/>
  <c r="I74" i="29" s="1" a="1"/>
  <c r="I74" i="29" s="1"/>
  <c r="F74" i="29" s="1"/>
  <c r="J75" i="29" a="1"/>
  <c r="J75" i="29" s="1"/>
  <c r="I75" i="29" s="1" a="1"/>
  <c r="I75" i="29" s="1"/>
  <c r="F75" i="29" s="1"/>
  <c r="J76" i="29" a="1"/>
  <c r="J76" i="29" s="1"/>
  <c r="I76" i="29" s="1" a="1"/>
  <c r="I76" i="29" s="1"/>
  <c r="F76" i="29" s="1"/>
  <c r="J77" i="29" a="1"/>
  <c r="J77" i="29" s="1"/>
  <c r="I77" i="29" s="1" a="1"/>
  <c r="I77" i="29" s="1"/>
  <c r="F77" i="29" s="1"/>
  <c r="J78" i="29" a="1"/>
  <c r="J78" i="29" s="1"/>
  <c r="I78" i="29" s="1" a="1"/>
  <c r="I78" i="29" s="1"/>
  <c r="F78" i="29" s="1"/>
  <c r="J79" i="29" a="1"/>
  <c r="J79" i="29" s="1"/>
  <c r="I79" i="29" s="1" a="1"/>
  <c r="I79" i="29" s="1"/>
  <c r="F79" i="29" s="1"/>
  <c r="J80" i="29" a="1"/>
  <c r="J80" i="29" s="1"/>
  <c r="I80" i="29" s="1" a="1"/>
  <c r="I80" i="29" s="1"/>
  <c r="F80" i="29" s="1"/>
  <c r="J81" i="29" a="1"/>
  <c r="J81" i="29" s="1"/>
  <c r="I81" i="29" s="1" a="1"/>
  <c r="I81" i="29" s="1"/>
  <c r="F81" i="29" s="1"/>
  <c r="J82" i="29" a="1"/>
  <c r="J82" i="29" s="1"/>
  <c r="I82" i="29" s="1" a="1"/>
  <c r="I82" i="29" s="1"/>
  <c r="F82" i="29" s="1"/>
  <c r="J83" i="29" a="1"/>
  <c r="J83" i="29" s="1"/>
  <c r="I83" i="29" s="1" a="1"/>
  <c r="I83" i="29" s="1"/>
  <c r="F83" i="29" s="1"/>
  <c r="J84" i="29" a="1"/>
  <c r="J84" i="29" s="1"/>
  <c r="I84" i="29" s="1" a="1"/>
  <c r="I84" i="29" s="1"/>
  <c r="F84" i="29" s="1"/>
  <c r="J85" i="29" a="1"/>
  <c r="J85" i="29" s="1"/>
  <c r="I85" i="29" s="1" a="1"/>
  <c r="I85" i="29" s="1"/>
  <c r="F85" i="29" s="1"/>
  <c r="J86" i="29" a="1"/>
  <c r="J86" i="29" s="1"/>
  <c r="I86" i="29" s="1" a="1"/>
  <c r="I86" i="29" s="1"/>
  <c r="F86" i="29" s="1"/>
  <c r="J87" i="29" a="1"/>
  <c r="J87" i="29" s="1"/>
  <c r="I87" i="29" s="1" a="1"/>
  <c r="I87" i="29" s="1"/>
  <c r="F87" i="29" s="1"/>
  <c r="J88" i="29" a="1"/>
  <c r="J88" i="29" s="1"/>
  <c r="I88" i="29" s="1" a="1"/>
  <c r="I88" i="29" s="1"/>
  <c r="F88" i="29" s="1"/>
  <c r="J89" i="29" a="1"/>
  <c r="J89" i="29" s="1"/>
  <c r="I89" i="29" s="1" a="1"/>
  <c r="I89" i="29" s="1"/>
  <c r="F89" i="29" s="1"/>
  <c r="J90" i="29" a="1"/>
  <c r="J90" i="29" s="1"/>
  <c r="I90" i="29" s="1" a="1"/>
  <c r="I90" i="29" s="1"/>
  <c r="F90" i="29" s="1"/>
  <c r="J91" i="29" a="1"/>
  <c r="J91" i="29" s="1"/>
  <c r="I91" i="29" s="1" a="1"/>
  <c r="I91" i="29" s="1"/>
  <c r="F91" i="29" s="1"/>
  <c r="J92" i="29" a="1"/>
  <c r="J92" i="29" s="1"/>
  <c r="I92" i="29" s="1" a="1"/>
  <c r="I92" i="29" s="1"/>
  <c r="F92" i="29" s="1"/>
  <c r="J93" i="29" a="1"/>
  <c r="J93" i="29" s="1"/>
  <c r="I93" i="29" s="1" a="1"/>
  <c r="I93" i="29" s="1"/>
  <c r="F93" i="29" s="1"/>
  <c r="J94" i="29" a="1"/>
  <c r="J94" i="29" s="1"/>
  <c r="I94" i="29" s="1" a="1"/>
  <c r="I94" i="29" s="1"/>
  <c r="F94" i="29" s="1"/>
  <c r="J95" i="29" a="1"/>
  <c r="J95" i="29" s="1"/>
  <c r="I95" i="29" s="1" a="1"/>
  <c r="I95" i="29" s="1"/>
  <c r="F95" i="29" s="1"/>
  <c r="J96" i="29" a="1"/>
  <c r="J96" i="29" s="1"/>
  <c r="I96" i="29" s="1" a="1"/>
  <c r="I96" i="29" s="1"/>
  <c r="F96" i="29" s="1"/>
  <c r="J97" i="29" a="1"/>
  <c r="J97" i="29" s="1"/>
  <c r="I97" i="29" s="1" a="1"/>
  <c r="I97" i="29" s="1"/>
  <c r="F97" i="29" s="1"/>
  <c r="J98" i="29" a="1"/>
  <c r="J98" i="29" s="1"/>
  <c r="I98" i="29" s="1" a="1"/>
  <c r="I98" i="29" s="1"/>
  <c r="F98" i="29" s="1"/>
  <c r="J99" i="29" a="1"/>
  <c r="J99" i="29" s="1"/>
  <c r="I99" i="29" s="1" a="1"/>
  <c r="I99" i="29" s="1"/>
  <c r="F99" i="29" s="1"/>
  <c r="J100" i="29" a="1"/>
  <c r="J100" i="29" s="1"/>
  <c r="I100" i="29" s="1" a="1"/>
  <c r="I100" i="29" s="1"/>
  <c r="F100" i="29" s="1"/>
  <c r="J4" i="29" a="1"/>
  <c r="J4" i="29" s="1"/>
  <c r="I4" i="29" s="1" a="1"/>
  <c r="I4" i="29" s="1"/>
  <c r="F4" i="29" s="1"/>
  <c r="K5" i="28" a="1"/>
  <c r="K5" i="28" s="1"/>
  <c r="J5" i="28" s="1" a="1"/>
  <c r="J5" i="28" s="1"/>
  <c r="I5" i="28" s="1"/>
  <c r="F5" i="28" s="1"/>
  <c r="K6" i="28" a="1"/>
  <c r="K6" i="28" s="1"/>
  <c r="J6" i="28" s="1" a="1"/>
  <c r="J6" i="28" s="1"/>
  <c r="I6" i="28" s="1"/>
  <c r="F6" i="28" s="1"/>
  <c r="K7" i="28" a="1"/>
  <c r="K7" i="28" s="1"/>
  <c r="J7" i="28" s="1" a="1"/>
  <c r="J7" i="28" s="1"/>
  <c r="I7" i="28" s="1"/>
  <c r="F7" i="28" s="1"/>
  <c r="K8" i="28" a="1"/>
  <c r="K8" i="28" s="1"/>
  <c r="J8" i="28" s="1" a="1"/>
  <c r="J8" i="28" s="1"/>
  <c r="I8" i="28" s="1"/>
  <c r="F8" i="28" s="1"/>
  <c r="K9" i="28" a="1"/>
  <c r="K9" i="28" s="1"/>
  <c r="J9" i="28" s="1" a="1"/>
  <c r="J9" i="28" s="1"/>
  <c r="I9" i="28" s="1"/>
  <c r="F9" i="28" s="1"/>
  <c r="K10" i="28" a="1"/>
  <c r="K10" i="28" s="1"/>
  <c r="J10" i="28" s="1" a="1"/>
  <c r="J10" i="28" s="1"/>
  <c r="I10" i="28" s="1"/>
  <c r="F10" i="28" s="1"/>
  <c r="K11" i="28" a="1"/>
  <c r="K11" i="28" s="1"/>
  <c r="J11" i="28" s="1" a="1"/>
  <c r="J11" i="28" s="1"/>
  <c r="I11" i="28" s="1"/>
  <c r="F11" i="28" s="1"/>
  <c r="K12" i="28" a="1"/>
  <c r="K12" i="28" s="1"/>
  <c r="J12" i="28" s="1" a="1"/>
  <c r="J12" i="28" s="1"/>
  <c r="I12" i="28" s="1"/>
  <c r="F12" i="28" s="1"/>
  <c r="K13" i="28" a="1"/>
  <c r="K13" i="28" s="1"/>
  <c r="J13" i="28" s="1" a="1"/>
  <c r="J13" i="28" s="1"/>
  <c r="I13" i="28" s="1"/>
  <c r="F13" i="28" s="1"/>
  <c r="K14" i="28" a="1"/>
  <c r="K14" i="28" s="1"/>
  <c r="J14" i="28" s="1" a="1"/>
  <c r="J14" i="28" s="1"/>
  <c r="I14" i="28" s="1"/>
  <c r="F14" i="28" s="1"/>
  <c r="K15" i="28" a="1"/>
  <c r="K15" i="28" s="1"/>
  <c r="J15" i="28" s="1" a="1"/>
  <c r="J15" i="28" s="1"/>
  <c r="I15" i="28" s="1"/>
  <c r="F15" i="28" s="1"/>
  <c r="K16" i="28" a="1"/>
  <c r="K16" i="28" s="1"/>
  <c r="J16" i="28" s="1" a="1"/>
  <c r="J16" i="28" s="1"/>
  <c r="I16" i="28" s="1"/>
  <c r="F16" i="28" s="1"/>
  <c r="K17" i="28" a="1"/>
  <c r="K17" i="28" s="1"/>
  <c r="J17" i="28" s="1" a="1"/>
  <c r="J17" i="28" s="1"/>
  <c r="I17" i="28" s="1"/>
  <c r="F17" i="28" s="1"/>
  <c r="K18" i="28" a="1"/>
  <c r="K18" i="28" s="1"/>
  <c r="J18" i="28" s="1" a="1"/>
  <c r="J18" i="28" s="1"/>
  <c r="I18" i="28" s="1"/>
  <c r="F18" i="28" s="1"/>
  <c r="K19" i="28" a="1"/>
  <c r="K19" i="28" s="1"/>
  <c r="J19" i="28" s="1" a="1"/>
  <c r="J19" i="28" s="1"/>
  <c r="I19" i="28" s="1"/>
  <c r="F19" i="28" s="1"/>
  <c r="K20" i="28" a="1"/>
  <c r="K20" i="28" s="1"/>
  <c r="J20" i="28" s="1" a="1"/>
  <c r="J20" i="28" s="1"/>
  <c r="I20" i="28" s="1"/>
  <c r="F20" i="28" s="1"/>
  <c r="K21" i="28" a="1"/>
  <c r="K21" i="28" s="1"/>
  <c r="J21" i="28" s="1" a="1"/>
  <c r="J21" i="28" s="1"/>
  <c r="I21" i="28" s="1"/>
  <c r="F21" i="28" s="1"/>
  <c r="K22" i="28" a="1"/>
  <c r="K22" i="28" s="1"/>
  <c r="J22" i="28" s="1" a="1"/>
  <c r="J22" i="28" s="1"/>
  <c r="I22" i="28" s="1"/>
  <c r="F22" i="28" s="1"/>
  <c r="K23" i="28" a="1"/>
  <c r="K23" i="28" s="1"/>
  <c r="J23" i="28" s="1" a="1"/>
  <c r="J23" i="28" s="1"/>
  <c r="I23" i="28" s="1"/>
  <c r="F23" i="28" s="1"/>
  <c r="K24" i="28" a="1"/>
  <c r="K24" i="28" s="1"/>
  <c r="J24" i="28" s="1" a="1"/>
  <c r="J24" i="28" s="1"/>
  <c r="I24" i="28" s="1"/>
  <c r="F24" i="28" s="1"/>
  <c r="K25" i="28" a="1"/>
  <c r="K25" i="28" s="1"/>
  <c r="J25" i="28" s="1" a="1"/>
  <c r="J25" i="28" s="1"/>
  <c r="I25" i="28" s="1"/>
  <c r="F25" i="28" s="1"/>
  <c r="K26" i="28" a="1"/>
  <c r="K26" i="28" s="1"/>
  <c r="J26" i="28" s="1" a="1"/>
  <c r="J26" i="28" s="1"/>
  <c r="I26" i="28" s="1"/>
  <c r="F26" i="28" s="1"/>
  <c r="K27" i="28" a="1"/>
  <c r="K27" i="28" s="1"/>
  <c r="J27" i="28" s="1" a="1"/>
  <c r="J27" i="28" s="1"/>
  <c r="I27" i="28" s="1"/>
  <c r="F27" i="28" s="1"/>
  <c r="K28" i="28" a="1"/>
  <c r="K28" i="28" s="1"/>
  <c r="J28" i="28" s="1" a="1"/>
  <c r="J28" i="28" s="1"/>
  <c r="I28" i="28" s="1"/>
  <c r="F28" i="28" s="1"/>
  <c r="K29" i="28" a="1"/>
  <c r="K29" i="28" s="1"/>
  <c r="J29" i="28" s="1" a="1"/>
  <c r="J29" i="28" s="1"/>
  <c r="I29" i="28" s="1"/>
  <c r="F29" i="28" s="1"/>
  <c r="K30" i="28" a="1"/>
  <c r="K30" i="28" s="1"/>
  <c r="J30" i="28" s="1" a="1"/>
  <c r="J30" i="28" s="1"/>
  <c r="I30" i="28" s="1"/>
  <c r="F30" i="28" s="1"/>
  <c r="K31" i="28" a="1"/>
  <c r="K31" i="28" s="1"/>
  <c r="J31" i="28" s="1" a="1"/>
  <c r="J31" i="28" s="1"/>
  <c r="I31" i="28" s="1"/>
  <c r="F31" i="28" s="1"/>
  <c r="K32" i="28" a="1"/>
  <c r="K32" i="28" s="1"/>
  <c r="J32" i="28" s="1" a="1"/>
  <c r="J32" i="28" s="1"/>
  <c r="I32" i="28" s="1"/>
  <c r="F32" i="28" s="1"/>
  <c r="K33" i="28" a="1"/>
  <c r="K33" i="28" s="1"/>
  <c r="J33" i="28" s="1" a="1"/>
  <c r="J33" i="28" s="1"/>
  <c r="I33" i="28" s="1"/>
  <c r="F33" i="28" s="1"/>
  <c r="K34" i="28" a="1"/>
  <c r="K34" i="28" s="1"/>
  <c r="J34" i="28" s="1" a="1"/>
  <c r="J34" i="28" s="1"/>
  <c r="I34" i="28" s="1"/>
  <c r="F34" i="28" s="1"/>
  <c r="K35" i="28" a="1"/>
  <c r="K35" i="28" s="1"/>
  <c r="J35" i="28" s="1" a="1"/>
  <c r="J35" i="28" s="1"/>
  <c r="I35" i="28" s="1"/>
  <c r="F35" i="28" s="1"/>
  <c r="K36" i="28" a="1"/>
  <c r="K36" i="28" s="1"/>
  <c r="J36" i="28" s="1" a="1"/>
  <c r="J36" i="28" s="1"/>
  <c r="I36" i="28" s="1"/>
  <c r="F36" i="28" s="1"/>
  <c r="K37" i="28" a="1"/>
  <c r="K37" i="28" s="1"/>
  <c r="J37" i="28" s="1" a="1"/>
  <c r="J37" i="28" s="1"/>
  <c r="I37" i="28" s="1"/>
  <c r="F37" i="28" s="1"/>
  <c r="K38" i="28" a="1"/>
  <c r="K38" i="28" s="1"/>
  <c r="J38" i="28" s="1" a="1"/>
  <c r="J38" i="28" s="1"/>
  <c r="I38" i="28" s="1"/>
  <c r="F38" i="28" s="1"/>
  <c r="K39" i="28" a="1"/>
  <c r="K39" i="28" s="1"/>
  <c r="J39" i="28" s="1" a="1"/>
  <c r="J39" i="28" s="1"/>
  <c r="I39" i="28" s="1"/>
  <c r="F39" i="28" s="1"/>
  <c r="K40" i="28" a="1"/>
  <c r="K40" i="28" s="1"/>
  <c r="J40" i="28" s="1" a="1"/>
  <c r="J40" i="28" s="1"/>
  <c r="I40" i="28" s="1"/>
  <c r="F40" i="28" s="1"/>
  <c r="K41" i="28" a="1"/>
  <c r="K41" i="28" s="1"/>
  <c r="J41" i="28" s="1" a="1"/>
  <c r="J41" i="28" s="1"/>
  <c r="I41" i="28" s="1"/>
  <c r="F41" i="28" s="1"/>
  <c r="K42" i="28" a="1"/>
  <c r="K42" i="28" s="1"/>
  <c r="J42" i="28" s="1" a="1"/>
  <c r="J42" i="28" s="1"/>
  <c r="I42" i="28" s="1"/>
  <c r="F42" i="28" s="1"/>
  <c r="K43" i="28" a="1"/>
  <c r="K43" i="28" s="1"/>
  <c r="J43" i="28" s="1" a="1"/>
  <c r="J43" i="28" s="1"/>
  <c r="I43" i="28" s="1"/>
  <c r="F43" i="28" s="1"/>
  <c r="K44" i="28" a="1"/>
  <c r="K44" i="28" s="1"/>
  <c r="J44" i="28" s="1" a="1"/>
  <c r="J44" i="28" s="1"/>
  <c r="I44" i="28" s="1"/>
  <c r="F44" i="28" s="1"/>
  <c r="K45" i="28" a="1"/>
  <c r="K45" i="28" s="1"/>
  <c r="J45" i="28" s="1" a="1"/>
  <c r="J45" i="28" s="1"/>
  <c r="I45" i="28" s="1"/>
  <c r="F45" i="28" s="1"/>
  <c r="K46" i="28" a="1"/>
  <c r="K46" i="28" s="1"/>
  <c r="J46" i="28" s="1" a="1"/>
  <c r="J46" i="28" s="1"/>
  <c r="I46" i="28" s="1"/>
  <c r="F46" i="28" s="1"/>
  <c r="K47" i="28" a="1"/>
  <c r="K47" i="28" s="1"/>
  <c r="J47" i="28" s="1" a="1"/>
  <c r="J47" i="28" s="1"/>
  <c r="I47" i="28" s="1"/>
  <c r="F47" i="28" s="1"/>
  <c r="K48" i="28" a="1"/>
  <c r="K48" i="28" s="1"/>
  <c r="J48" i="28" s="1" a="1"/>
  <c r="J48" i="28" s="1"/>
  <c r="I48" i="28" s="1"/>
  <c r="F48" i="28" s="1"/>
  <c r="K49" i="28" a="1"/>
  <c r="K49" i="28" s="1"/>
  <c r="J49" i="28" s="1" a="1"/>
  <c r="J49" i="28" s="1"/>
  <c r="I49" i="28" s="1"/>
  <c r="F49" i="28" s="1"/>
  <c r="K50" i="28" a="1"/>
  <c r="K50" i="28" s="1"/>
  <c r="J50" i="28" s="1" a="1"/>
  <c r="J50" i="28" s="1"/>
  <c r="I50" i="28" s="1"/>
  <c r="F50" i="28" s="1"/>
  <c r="K51" i="28" a="1"/>
  <c r="K51" i="28" s="1"/>
  <c r="J51" i="28" s="1" a="1"/>
  <c r="J51" i="28" s="1"/>
  <c r="I51" i="28" s="1"/>
  <c r="F51" i="28" s="1"/>
  <c r="K52" i="28" a="1"/>
  <c r="K52" i="28" s="1"/>
  <c r="J52" i="28" s="1" a="1"/>
  <c r="J52" i="28" s="1"/>
  <c r="I52" i="28" s="1"/>
  <c r="F52" i="28" s="1"/>
  <c r="K53" i="28" a="1"/>
  <c r="K53" i="28" s="1"/>
  <c r="J53" i="28" s="1" a="1"/>
  <c r="J53" i="28" s="1"/>
  <c r="I53" i="28" s="1"/>
  <c r="F53" i="28" s="1"/>
  <c r="K54" i="28" a="1"/>
  <c r="K54" i="28" s="1"/>
  <c r="J54" i="28" s="1" a="1"/>
  <c r="J54" i="28" s="1"/>
  <c r="I54" i="28" s="1"/>
  <c r="F54" i="28" s="1"/>
  <c r="K55" i="28" a="1"/>
  <c r="K55" i="28" s="1"/>
  <c r="J55" i="28" s="1" a="1"/>
  <c r="J55" i="28" s="1"/>
  <c r="I55" i="28" s="1"/>
  <c r="F55" i="28" s="1"/>
  <c r="K56" i="28" a="1"/>
  <c r="K56" i="28" s="1"/>
  <c r="J56" i="28" s="1" a="1"/>
  <c r="J56" i="28" s="1"/>
  <c r="I56" i="28" s="1"/>
  <c r="F56" i="28" s="1"/>
  <c r="K57" i="28" a="1"/>
  <c r="K57" i="28" s="1"/>
  <c r="J57" i="28" s="1" a="1"/>
  <c r="J57" i="28" s="1"/>
  <c r="I57" i="28" s="1"/>
  <c r="F57" i="28" s="1"/>
  <c r="K58" i="28" a="1"/>
  <c r="K58" i="28" s="1"/>
  <c r="J58" i="28" s="1" a="1"/>
  <c r="J58" i="28" s="1"/>
  <c r="I58" i="28" s="1"/>
  <c r="F58" i="28" s="1"/>
  <c r="K59" i="28" a="1"/>
  <c r="K59" i="28" s="1"/>
  <c r="J59" i="28" s="1" a="1"/>
  <c r="J59" i="28" s="1"/>
  <c r="I59" i="28" s="1"/>
  <c r="F59" i="28" s="1"/>
  <c r="K60" i="28" a="1"/>
  <c r="K60" i="28" s="1"/>
  <c r="J60" i="28" s="1" a="1"/>
  <c r="J60" i="28" s="1"/>
  <c r="I60" i="28" s="1"/>
  <c r="F60" i="28" s="1"/>
  <c r="K61" i="28" a="1"/>
  <c r="K61" i="28" s="1"/>
  <c r="J61" i="28" s="1" a="1"/>
  <c r="J61" i="28" s="1"/>
  <c r="I61" i="28" s="1"/>
  <c r="F61" i="28" s="1"/>
  <c r="K62" i="28" a="1"/>
  <c r="K62" i="28" s="1"/>
  <c r="J62" i="28" s="1" a="1"/>
  <c r="J62" i="28" s="1"/>
  <c r="I62" i="28" s="1"/>
  <c r="F62" i="28" s="1"/>
  <c r="K63" i="28" a="1"/>
  <c r="K63" i="28" s="1"/>
  <c r="J63" i="28" s="1" a="1"/>
  <c r="J63" i="28" s="1"/>
  <c r="I63" i="28" s="1"/>
  <c r="F63" i="28" s="1"/>
  <c r="K64" i="28" a="1"/>
  <c r="K64" i="28" s="1"/>
  <c r="J64" i="28" s="1" a="1"/>
  <c r="J64" i="28" s="1"/>
  <c r="I64" i="28" s="1"/>
  <c r="F64" i="28" s="1"/>
  <c r="K65" i="28" a="1"/>
  <c r="K65" i="28" s="1"/>
  <c r="J65" i="28" s="1" a="1"/>
  <c r="J65" i="28" s="1"/>
  <c r="I65" i="28" s="1"/>
  <c r="F65" i="28" s="1"/>
  <c r="K66" i="28" a="1"/>
  <c r="K66" i="28" s="1"/>
  <c r="J66" i="28" s="1" a="1"/>
  <c r="J66" i="28" s="1"/>
  <c r="I66" i="28" s="1"/>
  <c r="F66" i="28" s="1"/>
  <c r="K67" i="28" a="1"/>
  <c r="K67" i="28" s="1"/>
  <c r="J67" i="28" s="1" a="1"/>
  <c r="J67" i="28" s="1"/>
  <c r="I67" i="28" s="1"/>
  <c r="F67" i="28" s="1"/>
  <c r="K68" i="28" a="1"/>
  <c r="K68" i="28" s="1"/>
  <c r="J68" i="28" s="1" a="1"/>
  <c r="J68" i="28" s="1"/>
  <c r="I68" i="28" s="1"/>
  <c r="F68" i="28" s="1"/>
  <c r="K69" i="28" a="1"/>
  <c r="K69" i="28" s="1"/>
  <c r="J69" i="28" s="1" a="1"/>
  <c r="J69" i="28" s="1"/>
  <c r="I69" i="28" s="1"/>
  <c r="F69" i="28" s="1"/>
  <c r="K70" i="28" a="1"/>
  <c r="K70" i="28" s="1"/>
  <c r="J70" i="28" s="1" a="1"/>
  <c r="J70" i="28" s="1"/>
  <c r="I70" i="28" s="1"/>
  <c r="F70" i="28" s="1"/>
  <c r="K71" i="28" a="1"/>
  <c r="K71" i="28" s="1"/>
  <c r="J71" i="28" s="1" a="1"/>
  <c r="J71" i="28" s="1"/>
  <c r="I71" i="28" s="1"/>
  <c r="F71" i="28" s="1"/>
  <c r="K72" i="28" a="1"/>
  <c r="K72" i="28" s="1"/>
  <c r="J72" i="28" s="1" a="1"/>
  <c r="J72" i="28" s="1"/>
  <c r="I72" i="28" s="1"/>
  <c r="F72" i="28" s="1"/>
  <c r="K73" i="28" a="1"/>
  <c r="K73" i="28" s="1"/>
  <c r="J73" i="28" s="1" a="1"/>
  <c r="J73" i="28" s="1"/>
  <c r="I73" i="28" s="1"/>
  <c r="F73" i="28" s="1"/>
  <c r="K74" i="28" a="1"/>
  <c r="K74" i="28" s="1"/>
  <c r="J74" i="28" s="1" a="1"/>
  <c r="J74" i="28" s="1"/>
  <c r="I74" i="28" s="1"/>
  <c r="F74" i="28" s="1"/>
  <c r="K75" i="28" a="1"/>
  <c r="K75" i="28" s="1"/>
  <c r="J75" i="28" s="1" a="1"/>
  <c r="J75" i="28" s="1"/>
  <c r="I75" i="28" s="1"/>
  <c r="F75" i="28" s="1"/>
  <c r="K76" i="28" a="1"/>
  <c r="K76" i="28" s="1"/>
  <c r="J76" i="28" s="1" a="1"/>
  <c r="J76" i="28" s="1"/>
  <c r="I76" i="28" s="1"/>
  <c r="F76" i="28" s="1"/>
  <c r="K77" i="28" a="1"/>
  <c r="K77" i="28" s="1"/>
  <c r="J77" i="28" s="1" a="1"/>
  <c r="J77" i="28" s="1"/>
  <c r="I77" i="28" s="1"/>
  <c r="F77" i="28" s="1"/>
  <c r="K78" i="28" a="1"/>
  <c r="K78" i="28" s="1"/>
  <c r="J78" i="28" s="1" a="1"/>
  <c r="J78" i="28" s="1"/>
  <c r="I78" i="28" s="1"/>
  <c r="F78" i="28" s="1"/>
  <c r="K79" i="28" a="1"/>
  <c r="K79" i="28" s="1"/>
  <c r="J79" i="28" s="1" a="1"/>
  <c r="J79" i="28" s="1"/>
  <c r="I79" i="28" s="1"/>
  <c r="F79" i="28" s="1"/>
  <c r="K80" i="28" a="1"/>
  <c r="K80" i="28" s="1"/>
  <c r="J80" i="28" s="1" a="1"/>
  <c r="J80" i="28" s="1"/>
  <c r="I80" i="28" s="1"/>
  <c r="F80" i="28" s="1"/>
  <c r="K81" i="28" a="1"/>
  <c r="K81" i="28" s="1"/>
  <c r="J81" i="28" s="1" a="1"/>
  <c r="J81" i="28" s="1"/>
  <c r="I81" i="28" s="1"/>
  <c r="F81" i="28" s="1"/>
  <c r="K82" i="28" a="1"/>
  <c r="K82" i="28" s="1"/>
  <c r="J82" i="28" s="1" a="1"/>
  <c r="J82" i="28" s="1"/>
  <c r="I82" i="28" s="1"/>
  <c r="F82" i="28" s="1"/>
  <c r="K83" i="28" a="1"/>
  <c r="K83" i="28" s="1"/>
  <c r="J83" i="28" s="1" a="1"/>
  <c r="J83" i="28" s="1"/>
  <c r="I83" i="28" s="1"/>
  <c r="F83" i="28" s="1"/>
  <c r="K84" i="28" a="1"/>
  <c r="K84" i="28" s="1"/>
  <c r="J84" i="28" s="1" a="1"/>
  <c r="J84" i="28" s="1"/>
  <c r="I84" i="28" s="1"/>
  <c r="F84" i="28" s="1"/>
  <c r="K85" i="28" a="1"/>
  <c r="K85" i="28" s="1"/>
  <c r="J85" i="28" s="1" a="1"/>
  <c r="J85" i="28" s="1"/>
  <c r="I85" i="28" s="1"/>
  <c r="F85" i="28" s="1"/>
  <c r="K86" i="28" a="1"/>
  <c r="K86" i="28" s="1"/>
  <c r="J86" i="28" s="1" a="1"/>
  <c r="J86" i="28" s="1"/>
  <c r="I86" i="28" s="1"/>
  <c r="F86" i="28" s="1"/>
  <c r="K87" i="28" a="1"/>
  <c r="K87" i="28" s="1"/>
  <c r="J87" i="28" s="1" a="1"/>
  <c r="J87" i="28" s="1"/>
  <c r="I87" i="28" s="1"/>
  <c r="F87" i="28" s="1"/>
  <c r="K88" i="28" a="1"/>
  <c r="K88" i="28" s="1"/>
  <c r="J88" i="28" s="1" a="1"/>
  <c r="J88" i="28" s="1"/>
  <c r="I88" i="28" s="1"/>
  <c r="F88" i="28" s="1"/>
  <c r="K89" i="28" a="1"/>
  <c r="K89" i="28" s="1"/>
  <c r="J89" i="28" s="1" a="1"/>
  <c r="J89" i="28" s="1"/>
  <c r="I89" i="28" s="1"/>
  <c r="F89" i="28" s="1"/>
  <c r="K90" i="28" a="1"/>
  <c r="K90" i="28" s="1"/>
  <c r="J90" i="28" s="1" a="1"/>
  <c r="J90" i="28" s="1"/>
  <c r="I90" i="28" s="1"/>
  <c r="F90" i="28" s="1"/>
  <c r="K91" i="28" a="1"/>
  <c r="K91" i="28" s="1"/>
  <c r="J91" i="28" s="1" a="1"/>
  <c r="J91" i="28" s="1"/>
  <c r="I91" i="28" s="1"/>
  <c r="F91" i="28" s="1"/>
  <c r="K92" i="28" a="1"/>
  <c r="K92" i="28" s="1"/>
  <c r="J92" i="28" s="1" a="1"/>
  <c r="J92" i="28" s="1"/>
  <c r="I92" i="28" s="1"/>
  <c r="F92" i="28" s="1"/>
  <c r="K93" i="28" a="1"/>
  <c r="K93" i="28" s="1"/>
  <c r="J93" i="28" s="1" a="1"/>
  <c r="J93" i="28" s="1"/>
  <c r="I93" i="28" s="1"/>
  <c r="F93" i="28" s="1"/>
  <c r="K94" i="28" a="1"/>
  <c r="K94" i="28" s="1"/>
  <c r="J94" i="28" s="1" a="1"/>
  <c r="J94" i="28" s="1"/>
  <c r="I94" i="28" s="1"/>
  <c r="F94" i="28" s="1"/>
  <c r="K95" i="28" a="1"/>
  <c r="K95" i="28" s="1"/>
  <c r="J95" i="28" s="1" a="1"/>
  <c r="J95" i="28" s="1"/>
  <c r="I95" i="28" s="1"/>
  <c r="F95" i="28" s="1"/>
  <c r="K96" i="28" a="1"/>
  <c r="K96" i="28" s="1"/>
  <c r="J96" i="28" s="1" a="1"/>
  <c r="J96" i="28" s="1"/>
  <c r="I96" i="28" s="1"/>
  <c r="F96" i="28" s="1"/>
  <c r="K97" i="28" a="1"/>
  <c r="K97" i="28" s="1"/>
  <c r="J97" i="28" s="1" a="1"/>
  <c r="J97" i="28" s="1"/>
  <c r="I97" i="28" s="1"/>
  <c r="F97" i="28" s="1"/>
  <c r="K98" i="28" a="1"/>
  <c r="K98" i="28" s="1"/>
  <c r="J98" i="28" s="1" a="1"/>
  <c r="J98" i="28" s="1"/>
  <c r="I98" i="28" s="1"/>
  <c r="F98" i="28" s="1"/>
  <c r="K99" i="28" a="1"/>
  <c r="K99" i="28" s="1"/>
  <c r="J99" i="28" s="1" a="1"/>
  <c r="J99" i="28" s="1"/>
  <c r="I99" i="28" s="1"/>
  <c r="F99" i="28" s="1"/>
  <c r="K100" i="28" a="1"/>
  <c r="K100" i="28" s="1"/>
  <c r="J100" i="28" s="1" a="1"/>
  <c r="J100" i="28" s="1"/>
  <c r="I100" i="28" s="1"/>
  <c r="F100" i="28" s="1"/>
  <c r="K101" i="28" a="1"/>
  <c r="K101" i="28" s="1"/>
  <c r="J101" i="28" s="1" a="1"/>
  <c r="J101" i="28" s="1"/>
  <c r="I101" i="28" s="1"/>
  <c r="F101" i="28" s="1"/>
  <c r="K4" i="28" a="1"/>
  <c r="K4" i="28" s="1"/>
  <c r="J4" i="28" s="1" a="1"/>
  <c r="J4" i="28" s="1"/>
  <c r="I4" i="28" s="1"/>
  <c r="F4" i="28" s="1"/>
  <c r="I34" i="27" a="1"/>
  <c r="I34" i="27" s="1"/>
  <c r="G34" i="27" s="1"/>
  <c r="J11" i="27" a="1"/>
  <c r="J11" i="27" s="1"/>
  <c r="I11" i="27" s="1" a="1"/>
  <c r="I11" i="27" s="1"/>
  <c r="G11" i="27" s="1"/>
  <c r="J17" i="27" a="1"/>
  <c r="J17" i="27" s="1"/>
  <c r="I17" i="27" s="1" a="1"/>
  <c r="I17" i="27" s="1"/>
  <c r="G17" i="27" s="1"/>
  <c r="J19" i="27" a="1"/>
  <c r="J19" i="27" s="1"/>
  <c r="I19" i="27" s="1" a="1"/>
  <c r="I19" i="27" s="1"/>
  <c r="G19" i="27" s="1"/>
  <c r="J26" i="27" a="1"/>
  <c r="J26" i="27" s="1"/>
  <c r="I26" i="27" s="1" a="1"/>
  <c r="I26" i="27" s="1"/>
  <c r="G26" i="27" s="1"/>
  <c r="J32" i="27" a="1"/>
  <c r="J32" i="27" s="1"/>
  <c r="I32" i="27" s="1" a="1"/>
  <c r="I32" i="27" s="1"/>
  <c r="G32" i="27" s="1"/>
  <c r="J34" i="27" a="1"/>
  <c r="J34" i="27" s="1"/>
  <c r="J42" i="27" a="1"/>
  <c r="J42" i="27" s="1"/>
  <c r="I42" i="27" s="1" a="1"/>
  <c r="I42" i="27" s="1"/>
  <c r="G42" i="27" s="1"/>
  <c r="J66" i="27" a="1"/>
  <c r="J66" i="27" s="1"/>
  <c r="I66" i="27" s="1" a="1"/>
  <c r="I66" i="27" s="1"/>
  <c r="G66" i="27" s="1"/>
  <c r="J68" i="27" a="1"/>
  <c r="J68" i="27" s="1"/>
  <c r="I68" i="27" s="1" a="1"/>
  <c r="I68" i="27" s="1"/>
  <c r="G68" i="27" s="1"/>
  <c r="J82" i="27" a="1"/>
  <c r="J82" i="27" s="1"/>
  <c r="I82" i="27" s="1" a="1"/>
  <c r="I82" i="27" s="1"/>
  <c r="G82" i="27" s="1"/>
  <c r="J98" i="27" a="1"/>
  <c r="J98" i="27" s="1"/>
  <c r="I98" i="27" s="1" a="1"/>
  <c r="I98" i="27" s="1"/>
  <c r="G98" i="27" s="1"/>
  <c r="K5" i="27" a="1"/>
  <c r="K5" i="27" s="1"/>
  <c r="J5" i="27" s="1" a="1"/>
  <c r="J5" i="27" s="1"/>
  <c r="I5" i="27" s="1" a="1"/>
  <c r="I5" i="27" s="1"/>
  <c r="G5" i="27" s="1"/>
  <c r="K6" i="27" a="1"/>
  <c r="K6" i="27" s="1"/>
  <c r="J6" i="27" s="1" a="1"/>
  <c r="J6" i="27" s="1"/>
  <c r="I6" i="27" s="1" a="1"/>
  <c r="I6" i="27" s="1"/>
  <c r="G6" i="27" s="1"/>
  <c r="K7" i="27" a="1"/>
  <c r="K7" i="27" s="1"/>
  <c r="J7" i="27" s="1" a="1"/>
  <c r="J7" i="27" s="1"/>
  <c r="I7" i="27" s="1" a="1"/>
  <c r="I7" i="27" s="1"/>
  <c r="G7" i="27" s="1"/>
  <c r="K8" i="27" a="1"/>
  <c r="K8" i="27" s="1"/>
  <c r="J8" i="27" s="1" a="1"/>
  <c r="J8" i="27" s="1"/>
  <c r="I8" i="27" s="1" a="1"/>
  <c r="I8" i="27" s="1"/>
  <c r="G8" i="27" s="1"/>
  <c r="K9" i="27" a="1"/>
  <c r="K9" i="27" s="1"/>
  <c r="J9" i="27" s="1" a="1"/>
  <c r="J9" i="27" s="1"/>
  <c r="I9" i="27" s="1" a="1"/>
  <c r="I9" i="27" s="1"/>
  <c r="G9" i="27" s="1"/>
  <c r="K10" i="27" a="1"/>
  <c r="K10" i="27" s="1"/>
  <c r="J10" i="27" s="1" a="1"/>
  <c r="J10" i="27" s="1"/>
  <c r="I10" i="27" s="1" a="1"/>
  <c r="I10" i="27" s="1"/>
  <c r="G10" i="27" s="1"/>
  <c r="K11" i="27" a="1"/>
  <c r="K11" i="27" s="1"/>
  <c r="K12" i="27" a="1"/>
  <c r="K12" i="27" s="1"/>
  <c r="J12" i="27" s="1" a="1"/>
  <c r="J12" i="27" s="1"/>
  <c r="I12" i="27" s="1" a="1"/>
  <c r="I12" i="27" s="1"/>
  <c r="G12" i="27" s="1"/>
  <c r="K13" i="27" a="1"/>
  <c r="K13" i="27" s="1"/>
  <c r="J13" i="27" s="1" a="1"/>
  <c r="J13" i="27" s="1"/>
  <c r="I13" i="27" s="1" a="1"/>
  <c r="I13" i="27" s="1"/>
  <c r="G13" i="27" s="1"/>
  <c r="K14" i="27" a="1"/>
  <c r="K14" i="27" s="1"/>
  <c r="J14" i="27" s="1" a="1"/>
  <c r="J14" i="27" s="1"/>
  <c r="I14" i="27" s="1" a="1"/>
  <c r="I14" i="27" s="1"/>
  <c r="G14" i="27" s="1"/>
  <c r="K15" i="27" a="1"/>
  <c r="K15" i="27" s="1"/>
  <c r="J15" i="27" s="1" a="1"/>
  <c r="J15" i="27" s="1"/>
  <c r="I15" i="27" s="1" a="1"/>
  <c r="I15" i="27" s="1"/>
  <c r="G15" i="27" s="1"/>
  <c r="K16" i="27" a="1"/>
  <c r="K16" i="27" s="1"/>
  <c r="J16" i="27" s="1" a="1"/>
  <c r="J16" i="27" s="1"/>
  <c r="I16" i="27" s="1" a="1"/>
  <c r="I16" i="27" s="1"/>
  <c r="G16" i="27" s="1"/>
  <c r="K17" i="27" a="1"/>
  <c r="K17" i="27" s="1"/>
  <c r="K18" i="27" a="1"/>
  <c r="K18" i="27" s="1"/>
  <c r="J18" i="27" s="1" a="1"/>
  <c r="J18" i="27" s="1"/>
  <c r="I18" i="27" s="1" a="1"/>
  <c r="I18" i="27" s="1"/>
  <c r="G18" i="27" s="1"/>
  <c r="K19" i="27" a="1"/>
  <c r="K19" i="27" s="1"/>
  <c r="K20" i="27" a="1"/>
  <c r="K20" i="27"/>
  <c r="J20" i="27" s="1" a="1"/>
  <c r="J20" i="27" s="1"/>
  <c r="I20" i="27" s="1" a="1"/>
  <c r="I20" i="27" s="1"/>
  <c r="G20" i="27" s="1"/>
  <c r="K21" i="27" a="1"/>
  <c r="K21" i="27" s="1"/>
  <c r="J21" i="27" s="1" a="1"/>
  <c r="J21" i="27" s="1"/>
  <c r="I21" i="27" s="1" a="1"/>
  <c r="I21" i="27" s="1"/>
  <c r="G21" i="27" s="1"/>
  <c r="K22" i="27" a="1"/>
  <c r="K22" i="27" s="1"/>
  <c r="J22" i="27" s="1" a="1"/>
  <c r="J22" i="27" s="1"/>
  <c r="I22" i="27" s="1" a="1"/>
  <c r="I22" i="27" s="1"/>
  <c r="G22" i="27" s="1"/>
  <c r="K23" i="27" a="1"/>
  <c r="K23" i="27" s="1"/>
  <c r="J23" i="27" s="1" a="1"/>
  <c r="J23" i="27" s="1"/>
  <c r="I23" i="27" s="1" a="1"/>
  <c r="I23" i="27" s="1"/>
  <c r="G23" i="27" s="1"/>
  <c r="K24" i="27" a="1"/>
  <c r="K24" i="27" s="1"/>
  <c r="J24" i="27" s="1" a="1"/>
  <c r="J24" i="27" s="1"/>
  <c r="I24" i="27" s="1" a="1"/>
  <c r="I24" i="27" s="1"/>
  <c r="G24" i="27" s="1"/>
  <c r="K25" i="27" a="1"/>
  <c r="K25" i="27" s="1"/>
  <c r="J25" i="27" s="1" a="1"/>
  <c r="J25" i="27" s="1"/>
  <c r="I25" i="27" s="1" a="1"/>
  <c r="I25" i="27" s="1"/>
  <c r="G25" i="27" s="1"/>
  <c r="K26" i="27" a="1"/>
  <c r="K26" i="27" s="1"/>
  <c r="K27" i="27" a="1"/>
  <c r="K27" i="27" s="1"/>
  <c r="J27" i="27" s="1" a="1"/>
  <c r="J27" i="27" s="1"/>
  <c r="I27" i="27" s="1" a="1"/>
  <c r="I27" i="27" s="1"/>
  <c r="G27" i="27" s="1"/>
  <c r="K28" i="27" a="1"/>
  <c r="K28" i="27" s="1"/>
  <c r="J28" i="27" s="1" a="1"/>
  <c r="J28" i="27" s="1"/>
  <c r="I28" i="27" s="1" a="1"/>
  <c r="I28" i="27" s="1"/>
  <c r="G28" i="27" s="1"/>
  <c r="K29" i="27" a="1"/>
  <c r="K29" i="27" s="1"/>
  <c r="J29" i="27" s="1" a="1"/>
  <c r="J29" i="27" s="1"/>
  <c r="I29" i="27" s="1" a="1"/>
  <c r="I29" i="27" s="1"/>
  <c r="G29" i="27" s="1"/>
  <c r="K30" i="27" a="1"/>
  <c r="K30" i="27" s="1"/>
  <c r="J30" i="27" s="1" a="1"/>
  <c r="J30" i="27" s="1"/>
  <c r="I30" i="27" s="1" a="1"/>
  <c r="I30" i="27" s="1"/>
  <c r="G30" i="27" s="1"/>
  <c r="K31" i="27" a="1"/>
  <c r="K31" i="27" s="1"/>
  <c r="J31" i="27" s="1" a="1"/>
  <c r="J31" i="27" s="1"/>
  <c r="I31" i="27" s="1" a="1"/>
  <c r="I31" i="27" s="1"/>
  <c r="G31" i="27" s="1"/>
  <c r="K32" i="27" a="1"/>
  <c r="K32" i="27" s="1"/>
  <c r="K33" i="27" a="1"/>
  <c r="K33" i="27" s="1"/>
  <c r="J33" i="27" s="1" a="1"/>
  <c r="J33" i="27" s="1"/>
  <c r="I33" i="27" s="1" a="1"/>
  <c r="I33" i="27" s="1"/>
  <c r="G33" i="27" s="1"/>
  <c r="K34" i="27" a="1"/>
  <c r="K34" i="27" s="1"/>
  <c r="K35" i="27" a="1"/>
  <c r="K35" i="27" s="1"/>
  <c r="J35" i="27" s="1" a="1"/>
  <c r="J35" i="27" s="1"/>
  <c r="I35" i="27" s="1" a="1"/>
  <c r="I35" i="27" s="1"/>
  <c r="G35" i="27" s="1"/>
  <c r="K36" i="27" a="1"/>
  <c r="K36" i="27" s="1"/>
  <c r="J36" i="27" s="1" a="1"/>
  <c r="J36" i="27" s="1"/>
  <c r="I36" i="27" s="1" a="1"/>
  <c r="I36" i="27" s="1"/>
  <c r="G36" i="27" s="1"/>
  <c r="K37" i="27" a="1"/>
  <c r="K37" i="27" s="1"/>
  <c r="J37" i="27" s="1" a="1"/>
  <c r="J37" i="27" s="1"/>
  <c r="I37" i="27" s="1" a="1"/>
  <c r="I37" i="27" s="1"/>
  <c r="G37" i="27" s="1"/>
  <c r="K38" i="27" a="1"/>
  <c r="K38" i="27" s="1"/>
  <c r="J38" i="27" s="1" a="1"/>
  <c r="J38" i="27" s="1"/>
  <c r="I38" i="27" s="1" a="1"/>
  <c r="I38" i="27" s="1"/>
  <c r="G38" i="27" s="1"/>
  <c r="K39" i="27" a="1"/>
  <c r="K39" i="27" s="1"/>
  <c r="J39" i="27" s="1" a="1"/>
  <c r="J39" i="27" s="1"/>
  <c r="I39" i="27" s="1" a="1"/>
  <c r="I39" i="27" s="1"/>
  <c r="G39" i="27" s="1"/>
  <c r="K40" i="27" a="1"/>
  <c r="K40" i="27" s="1"/>
  <c r="J40" i="27" s="1" a="1"/>
  <c r="J40" i="27" s="1"/>
  <c r="I40" i="27" s="1" a="1"/>
  <c r="I40" i="27" s="1"/>
  <c r="G40" i="27" s="1"/>
  <c r="K41" i="27" a="1"/>
  <c r="K41" i="27" s="1"/>
  <c r="J41" i="27" s="1" a="1"/>
  <c r="J41" i="27" s="1"/>
  <c r="I41" i="27" s="1" a="1"/>
  <c r="I41" i="27" s="1"/>
  <c r="G41" i="27" s="1"/>
  <c r="K42" i="27" a="1"/>
  <c r="K42" i="27" s="1"/>
  <c r="K43" i="27" a="1"/>
  <c r="K43" i="27" s="1"/>
  <c r="J43" i="27" s="1" a="1"/>
  <c r="J43" i="27" s="1"/>
  <c r="I43" i="27" s="1" a="1"/>
  <c r="I43" i="27" s="1"/>
  <c r="G43" i="27" s="1"/>
  <c r="K44" i="27" a="1"/>
  <c r="K44" i="27" s="1"/>
  <c r="J44" i="27" s="1" a="1"/>
  <c r="J44" i="27" s="1"/>
  <c r="I44" i="27" s="1" a="1"/>
  <c r="I44" i="27" s="1"/>
  <c r="G44" i="27" s="1"/>
  <c r="K45" i="27" a="1"/>
  <c r="K45" i="27" s="1"/>
  <c r="J45" i="27" s="1" a="1"/>
  <c r="J45" i="27" s="1"/>
  <c r="I45" i="27" s="1" a="1"/>
  <c r="I45" i="27" s="1"/>
  <c r="G45" i="27" s="1"/>
  <c r="K46" i="27" a="1"/>
  <c r="K46" i="27" s="1"/>
  <c r="J46" i="27" s="1" a="1"/>
  <c r="J46" i="27" s="1"/>
  <c r="I46" i="27" s="1" a="1"/>
  <c r="I46" i="27" s="1"/>
  <c r="G46" i="27" s="1"/>
  <c r="K47" i="27" a="1"/>
  <c r="K47" i="27" s="1"/>
  <c r="J47" i="27" s="1" a="1"/>
  <c r="J47" i="27" s="1"/>
  <c r="I47" i="27" s="1" a="1"/>
  <c r="I47" i="27" s="1"/>
  <c r="G47" i="27" s="1"/>
  <c r="K48" i="27" a="1"/>
  <c r="K48" i="27" s="1"/>
  <c r="J48" i="27" s="1" a="1"/>
  <c r="J48" i="27" s="1"/>
  <c r="I48" i="27" s="1" a="1"/>
  <c r="I48" i="27" s="1"/>
  <c r="G48" i="27" s="1"/>
  <c r="K49" i="27" a="1"/>
  <c r="K49" i="27" s="1"/>
  <c r="J49" i="27" s="1" a="1"/>
  <c r="J49" i="27" s="1"/>
  <c r="I49" i="27" s="1" a="1"/>
  <c r="I49" i="27" s="1"/>
  <c r="G49" i="27" s="1"/>
  <c r="K50" i="27" a="1"/>
  <c r="K50" i="27" s="1"/>
  <c r="J50" i="27" s="1" a="1"/>
  <c r="J50" i="27" s="1"/>
  <c r="I50" i="27" s="1" a="1"/>
  <c r="I50" i="27" s="1"/>
  <c r="G50" i="27" s="1"/>
  <c r="K51" i="27" a="1"/>
  <c r="K51" i="27" s="1"/>
  <c r="J51" i="27" s="1" a="1"/>
  <c r="J51" i="27" s="1"/>
  <c r="I51" i="27" s="1" a="1"/>
  <c r="I51" i="27" s="1"/>
  <c r="G51" i="27" s="1"/>
  <c r="K52" i="27" a="1"/>
  <c r="K52" i="27" s="1"/>
  <c r="J52" i="27" s="1" a="1"/>
  <c r="J52" i="27" s="1"/>
  <c r="I52" i="27" s="1" a="1"/>
  <c r="I52" i="27" s="1"/>
  <c r="G52" i="27" s="1"/>
  <c r="K53" i="27" a="1"/>
  <c r="K53" i="27" s="1"/>
  <c r="J53" i="27" s="1" a="1"/>
  <c r="J53" i="27" s="1"/>
  <c r="I53" i="27" s="1" a="1"/>
  <c r="I53" i="27" s="1"/>
  <c r="G53" i="27" s="1"/>
  <c r="K54" i="27" a="1"/>
  <c r="K54" i="27" s="1"/>
  <c r="J54" i="27" s="1" a="1"/>
  <c r="J54" i="27" s="1"/>
  <c r="I54" i="27" s="1" a="1"/>
  <c r="I54" i="27" s="1"/>
  <c r="G54" i="27" s="1"/>
  <c r="K55" i="27" a="1"/>
  <c r="K55" i="27" s="1"/>
  <c r="J55" i="27" s="1" a="1"/>
  <c r="J55" i="27" s="1"/>
  <c r="I55" i="27" s="1" a="1"/>
  <c r="I55" i="27" s="1"/>
  <c r="G55" i="27" s="1"/>
  <c r="K56" i="27" a="1"/>
  <c r="K56" i="27" s="1"/>
  <c r="J56" i="27" s="1" a="1"/>
  <c r="J56" i="27" s="1"/>
  <c r="I56" i="27" s="1" a="1"/>
  <c r="I56" i="27" s="1"/>
  <c r="G56" i="27" s="1"/>
  <c r="K57" i="27" a="1"/>
  <c r="K57" i="27" s="1"/>
  <c r="J57" i="27" s="1" a="1"/>
  <c r="J57" i="27" s="1"/>
  <c r="I57" i="27" s="1" a="1"/>
  <c r="I57" i="27" s="1"/>
  <c r="G57" i="27" s="1"/>
  <c r="K58" i="27" a="1"/>
  <c r="K58" i="27" s="1"/>
  <c r="J58" i="27" s="1" a="1"/>
  <c r="J58" i="27" s="1"/>
  <c r="I58" i="27" s="1" a="1"/>
  <c r="I58" i="27" s="1"/>
  <c r="G58" i="27" s="1"/>
  <c r="K59" i="27" a="1"/>
  <c r="K59" i="27" s="1"/>
  <c r="J59" i="27" s="1" a="1"/>
  <c r="J59" i="27" s="1"/>
  <c r="I59" i="27" s="1" a="1"/>
  <c r="I59" i="27" s="1"/>
  <c r="G59" i="27" s="1"/>
  <c r="K60" i="27" a="1"/>
  <c r="K60" i="27" s="1"/>
  <c r="J60" i="27" s="1" a="1"/>
  <c r="J60" i="27" s="1"/>
  <c r="I60" i="27" s="1" a="1"/>
  <c r="I60" i="27" s="1"/>
  <c r="G60" i="27" s="1"/>
  <c r="K61" i="27" a="1"/>
  <c r="K61" i="27" s="1"/>
  <c r="J61" i="27" s="1" a="1"/>
  <c r="J61" i="27" s="1"/>
  <c r="I61" i="27" s="1" a="1"/>
  <c r="I61" i="27" s="1"/>
  <c r="G61" i="27" s="1"/>
  <c r="K62" i="27" a="1"/>
  <c r="K62" i="27" s="1"/>
  <c r="J62" i="27" s="1" a="1"/>
  <c r="J62" i="27" s="1"/>
  <c r="I62" i="27" s="1" a="1"/>
  <c r="I62" i="27" s="1"/>
  <c r="G62" i="27" s="1"/>
  <c r="K63" i="27" a="1"/>
  <c r="K63" i="27" s="1"/>
  <c r="J63" i="27" s="1" a="1"/>
  <c r="J63" i="27" s="1"/>
  <c r="I63" i="27" s="1" a="1"/>
  <c r="I63" i="27" s="1"/>
  <c r="G63" i="27" s="1"/>
  <c r="K64" i="27" a="1"/>
  <c r="K64" i="27" s="1"/>
  <c r="J64" i="27" s="1" a="1"/>
  <c r="J64" i="27" s="1"/>
  <c r="I64" i="27" s="1" a="1"/>
  <c r="I64" i="27" s="1"/>
  <c r="G64" i="27" s="1"/>
  <c r="K65" i="27" a="1"/>
  <c r="K65" i="27" s="1"/>
  <c r="J65" i="27" s="1" a="1"/>
  <c r="J65" i="27" s="1"/>
  <c r="I65" i="27" s="1" a="1"/>
  <c r="I65" i="27" s="1"/>
  <c r="G65" i="27" s="1"/>
  <c r="K66" i="27" a="1"/>
  <c r="K66" i="27" s="1"/>
  <c r="K67" i="27" a="1"/>
  <c r="K67" i="27" s="1"/>
  <c r="J67" i="27" s="1" a="1"/>
  <c r="J67" i="27" s="1"/>
  <c r="I67" i="27" s="1" a="1"/>
  <c r="I67" i="27" s="1"/>
  <c r="G67" i="27" s="1"/>
  <c r="K68" i="27" a="1"/>
  <c r="K68" i="27" s="1"/>
  <c r="K69" i="27" a="1"/>
  <c r="K69" i="27" s="1"/>
  <c r="J69" i="27" s="1" a="1"/>
  <c r="J69" i="27" s="1"/>
  <c r="I69" i="27" s="1" a="1"/>
  <c r="I69" i="27" s="1"/>
  <c r="G69" i="27" s="1"/>
  <c r="K70" i="27" a="1"/>
  <c r="K70" i="27" s="1"/>
  <c r="J70" i="27" s="1" a="1"/>
  <c r="J70" i="27" s="1"/>
  <c r="I70" i="27" s="1" a="1"/>
  <c r="I70" i="27" s="1"/>
  <c r="G70" i="27" s="1"/>
  <c r="K71" i="27" a="1"/>
  <c r="K71" i="27" s="1"/>
  <c r="J71" i="27" s="1" a="1"/>
  <c r="J71" i="27" s="1"/>
  <c r="I71" i="27" s="1" a="1"/>
  <c r="I71" i="27" s="1"/>
  <c r="G71" i="27" s="1"/>
  <c r="K72" i="27" a="1"/>
  <c r="K72" i="27" s="1"/>
  <c r="J72" i="27" s="1" a="1"/>
  <c r="J72" i="27" s="1"/>
  <c r="I72" i="27" s="1" a="1"/>
  <c r="I72" i="27" s="1"/>
  <c r="G72" i="27" s="1"/>
  <c r="K73" i="27" a="1"/>
  <c r="K73" i="27" s="1"/>
  <c r="J73" i="27" s="1" a="1"/>
  <c r="J73" i="27" s="1"/>
  <c r="I73" i="27" s="1" a="1"/>
  <c r="I73" i="27" s="1"/>
  <c r="G73" i="27" s="1"/>
  <c r="K74" i="27" a="1"/>
  <c r="K74" i="27" s="1"/>
  <c r="J74" i="27" s="1" a="1"/>
  <c r="J74" i="27" s="1"/>
  <c r="I74" i="27" s="1" a="1"/>
  <c r="I74" i="27" s="1"/>
  <c r="G74" i="27" s="1"/>
  <c r="K75" i="27" a="1"/>
  <c r="K75" i="27" s="1"/>
  <c r="J75" i="27" s="1" a="1"/>
  <c r="J75" i="27" s="1"/>
  <c r="I75" i="27" s="1" a="1"/>
  <c r="I75" i="27" s="1"/>
  <c r="G75" i="27" s="1"/>
  <c r="K76" i="27" a="1"/>
  <c r="K76" i="27" s="1"/>
  <c r="J76" i="27" s="1" a="1"/>
  <c r="J76" i="27" s="1"/>
  <c r="I76" i="27" s="1" a="1"/>
  <c r="I76" i="27" s="1"/>
  <c r="G76" i="27" s="1"/>
  <c r="K77" i="27" a="1"/>
  <c r="K77" i="27" s="1"/>
  <c r="J77" i="27" s="1" a="1"/>
  <c r="J77" i="27" s="1"/>
  <c r="I77" i="27" s="1" a="1"/>
  <c r="I77" i="27" s="1"/>
  <c r="G77" i="27" s="1"/>
  <c r="K78" i="27" a="1"/>
  <c r="K78" i="27" s="1"/>
  <c r="J78" i="27" s="1" a="1"/>
  <c r="J78" i="27" s="1"/>
  <c r="I78" i="27" s="1" a="1"/>
  <c r="I78" i="27" s="1"/>
  <c r="G78" i="27" s="1"/>
  <c r="K79" i="27" a="1"/>
  <c r="K79" i="27" s="1"/>
  <c r="J79" i="27" s="1" a="1"/>
  <c r="J79" i="27" s="1"/>
  <c r="I79" i="27" s="1" a="1"/>
  <c r="I79" i="27" s="1"/>
  <c r="G79" i="27" s="1"/>
  <c r="K80" i="27" a="1"/>
  <c r="K80" i="27" s="1"/>
  <c r="J80" i="27" s="1" a="1"/>
  <c r="J80" i="27" s="1"/>
  <c r="I80" i="27" s="1" a="1"/>
  <c r="I80" i="27" s="1"/>
  <c r="G80" i="27" s="1"/>
  <c r="K81" i="27" a="1"/>
  <c r="K81" i="27" s="1"/>
  <c r="J81" i="27" s="1" a="1"/>
  <c r="J81" i="27" s="1"/>
  <c r="I81" i="27" s="1" a="1"/>
  <c r="I81" i="27" s="1"/>
  <c r="G81" i="27" s="1"/>
  <c r="K82" i="27" a="1"/>
  <c r="K82" i="27" s="1"/>
  <c r="K83" i="27" a="1"/>
  <c r="K83" i="27" s="1"/>
  <c r="J83" i="27" s="1" a="1"/>
  <c r="J83" i="27" s="1"/>
  <c r="I83" i="27" s="1" a="1"/>
  <c r="I83" i="27" s="1"/>
  <c r="G83" i="27" s="1"/>
  <c r="K84" i="27" a="1"/>
  <c r="K84" i="27"/>
  <c r="J84" i="27" s="1" a="1"/>
  <c r="J84" i="27" s="1"/>
  <c r="I84" i="27" s="1" a="1"/>
  <c r="I84" i="27" s="1"/>
  <c r="G84" i="27" s="1"/>
  <c r="K85" i="27" a="1"/>
  <c r="K85" i="27" s="1"/>
  <c r="J85" i="27" s="1" a="1"/>
  <c r="J85" i="27" s="1"/>
  <c r="I85" i="27" s="1" a="1"/>
  <c r="I85" i="27" s="1"/>
  <c r="G85" i="27" s="1"/>
  <c r="K86" i="27" a="1"/>
  <c r="K86" i="27" s="1"/>
  <c r="J86" i="27" s="1" a="1"/>
  <c r="J86" i="27" s="1"/>
  <c r="I86" i="27" s="1" a="1"/>
  <c r="I86" i="27" s="1"/>
  <c r="G86" i="27" s="1"/>
  <c r="K87" i="27" a="1"/>
  <c r="K87" i="27" s="1"/>
  <c r="J87" i="27" s="1" a="1"/>
  <c r="J87" i="27" s="1"/>
  <c r="I87" i="27" s="1" a="1"/>
  <c r="I87" i="27" s="1"/>
  <c r="G87" i="27" s="1"/>
  <c r="K88" i="27" a="1"/>
  <c r="K88" i="27" s="1"/>
  <c r="J88" i="27" s="1" a="1"/>
  <c r="J88" i="27" s="1"/>
  <c r="I88" i="27" s="1" a="1"/>
  <c r="I88" i="27" s="1"/>
  <c r="G88" i="27" s="1"/>
  <c r="K89" i="27" a="1"/>
  <c r="K89" i="27" s="1"/>
  <c r="J89" i="27" s="1" a="1"/>
  <c r="J89" i="27" s="1"/>
  <c r="I89" i="27" s="1" a="1"/>
  <c r="I89" i="27" s="1"/>
  <c r="G89" i="27" s="1"/>
  <c r="K90" i="27" a="1"/>
  <c r="K90" i="27" s="1"/>
  <c r="J90" i="27" s="1" a="1"/>
  <c r="J90" i="27" s="1"/>
  <c r="I90" i="27" s="1" a="1"/>
  <c r="I90" i="27" s="1"/>
  <c r="G90" i="27" s="1"/>
  <c r="K91" i="27" a="1"/>
  <c r="K91" i="27" s="1"/>
  <c r="J91" i="27" s="1" a="1"/>
  <c r="J91" i="27" s="1"/>
  <c r="I91" i="27" s="1" a="1"/>
  <c r="I91" i="27" s="1"/>
  <c r="G91" i="27" s="1"/>
  <c r="K92" i="27" a="1"/>
  <c r="K92" i="27" s="1"/>
  <c r="J92" i="27" s="1" a="1"/>
  <c r="J92" i="27" s="1"/>
  <c r="I92" i="27" s="1" a="1"/>
  <c r="I92" i="27" s="1"/>
  <c r="G92" i="27" s="1"/>
  <c r="K93" i="27" a="1"/>
  <c r="K93" i="27" s="1"/>
  <c r="J93" i="27" s="1" a="1"/>
  <c r="J93" i="27" s="1"/>
  <c r="I93" i="27" s="1" a="1"/>
  <c r="I93" i="27" s="1"/>
  <c r="G93" i="27" s="1"/>
  <c r="K94" i="27" a="1"/>
  <c r="K94" i="27" s="1"/>
  <c r="J94" i="27" s="1" a="1"/>
  <c r="J94" i="27" s="1"/>
  <c r="I94" i="27" s="1" a="1"/>
  <c r="I94" i="27" s="1"/>
  <c r="G94" i="27" s="1"/>
  <c r="K95" i="27" a="1"/>
  <c r="K95" i="27" s="1"/>
  <c r="J95" i="27" s="1" a="1"/>
  <c r="J95" i="27" s="1"/>
  <c r="I95" i="27" s="1" a="1"/>
  <c r="I95" i="27" s="1"/>
  <c r="G95" i="27" s="1"/>
  <c r="K96" i="27" a="1"/>
  <c r="K96" i="27" s="1"/>
  <c r="J96" i="27" s="1" a="1"/>
  <c r="J96" i="27" s="1"/>
  <c r="I96" i="27" s="1" a="1"/>
  <c r="I96" i="27" s="1"/>
  <c r="G96" i="27" s="1"/>
  <c r="K97" i="27" a="1"/>
  <c r="K97" i="27" s="1"/>
  <c r="J97" i="27" s="1" a="1"/>
  <c r="J97" i="27" s="1"/>
  <c r="I97" i="27" s="1" a="1"/>
  <c r="I97" i="27" s="1"/>
  <c r="G97" i="27" s="1"/>
  <c r="K98" i="27" a="1"/>
  <c r="K98" i="27" s="1"/>
  <c r="K99" i="27" a="1"/>
  <c r="K99" i="27" s="1"/>
  <c r="J99" i="27" s="1" a="1"/>
  <c r="J99" i="27" s="1"/>
  <c r="I99" i="27" s="1" a="1"/>
  <c r="I99" i="27" s="1"/>
  <c r="G99" i="27" s="1"/>
  <c r="K100" i="27" a="1"/>
  <c r="K100" i="27" s="1"/>
  <c r="J100" i="27" s="1" a="1"/>
  <c r="J100" i="27" s="1"/>
  <c r="I100" i="27" s="1" a="1"/>
  <c r="I100" i="27" s="1"/>
  <c r="G100" i="27" s="1"/>
  <c r="K101" i="27" a="1"/>
  <c r="K101" i="27" s="1"/>
  <c r="J101" i="27" s="1" a="1"/>
  <c r="J101" i="27" s="1"/>
  <c r="I101" i="27" s="1" a="1"/>
  <c r="I101" i="27" s="1"/>
  <c r="G101" i="27" s="1"/>
  <c r="K4" i="27" a="1"/>
  <c r="K4" i="27" s="1"/>
  <c r="J4" i="27" s="1" a="1"/>
  <c r="J4" i="27" s="1"/>
  <c r="I4" i="27" s="1" a="1"/>
  <c r="I4" i="27" s="1"/>
  <c r="G4" i="27" s="1"/>
  <c r="H5" i="26" a="1"/>
  <c r="H5" i="26" s="1"/>
  <c r="G5" i="26" s="1" a="1"/>
  <c r="G5" i="26" s="1"/>
  <c r="H6" i="26" a="1"/>
  <c r="H6" i="26" s="1"/>
  <c r="G6" i="26" s="1" a="1"/>
  <c r="G6" i="26" s="1"/>
  <c r="H7" i="26" a="1"/>
  <c r="H7" i="26" s="1"/>
  <c r="G7" i="26" s="1" a="1"/>
  <c r="G7" i="26" s="1"/>
  <c r="H8" i="26" a="1"/>
  <c r="H8" i="26" s="1"/>
  <c r="G8" i="26" s="1" a="1"/>
  <c r="G8" i="26" s="1"/>
  <c r="H9" i="26" a="1"/>
  <c r="H9" i="26" s="1"/>
  <c r="G9" i="26" s="1" a="1"/>
  <c r="G9" i="26" s="1"/>
  <c r="H10" i="26" a="1"/>
  <c r="H10" i="26" s="1"/>
  <c r="G10" i="26" s="1" a="1"/>
  <c r="G10" i="26" s="1"/>
  <c r="H11" i="26" a="1"/>
  <c r="H11" i="26" s="1"/>
  <c r="G11" i="26" s="1" a="1"/>
  <c r="G11" i="26" s="1"/>
  <c r="H12" i="26" a="1"/>
  <c r="H12" i="26" s="1"/>
  <c r="G12" i="26" s="1" a="1"/>
  <c r="G12" i="26" s="1"/>
  <c r="H13" i="26" a="1"/>
  <c r="H13" i="26" s="1"/>
  <c r="G13" i="26" s="1" a="1"/>
  <c r="G13" i="26" s="1"/>
  <c r="H14" i="26" a="1"/>
  <c r="H14" i="26" s="1"/>
  <c r="G14" i="26" s="1" a="1"/>
  <c r="G14" i="26" s="1"/>
  <c r="H15" i="26" a="1"/>
  <c r="H15" i="26" s="1"/>
  <c r="G15" i="26" s="1" a="1"/>
  <c r="G15" i="26" s="1"/>
  <c r="H16" i="26" a="1"/>
  <c r="H16" i="26" s="1"/>
  <c r="G16" i="26" s="1" a="1"/>
  <c r="G16" i="26" s="1"/>
  <c r="H17" i="26" a="1"/>
  <c r="H17" i="26" s="1"/>
  <c r="G17" i="26" s="1" a="1"/>
  <c r="G17" i="26" s="1"/>
  <c r="H18" i="26" a="1"/>
  <c r="H18" i="26" s="1"/>
  <c r="G18" i="26" s="1" a="1"/>
  <c r="G18" i="26" s="1"/>
  <c r="H19" i="26" a="1"/>
  <c r="H19" i="26"/>
  <c r="G19" i="26" s="1" a="1"/>
  <c r="G19" i="26" s="1"/>
  <c r="H20" i="26" a="1"/>
  <c r="H20" i="26" s="1"/>
  <c r="G20" i="26" s="1" a="1"/>
  <c r="G20" i="26" s="1"/>
  <c r="H21" i="26" a="1"/>
  <c r="H21" i="26" s="1"/>
  <c r="G21" i="26" s="1" a="1"/>
  <c r="G21" i="26" s="1"/>
  <c r="H22" i="26" a="1"/>
  <c r="H22" i="26" s="1"/>
  <c r="G22" i="26" s="1" a="1"/>
  <c r="G22" i="26" s="1"/>
  <c r="H23" i="26" a="1"/>
  <c r="H23" i="26" s="1"/>
  <c r="G23" i="26" s="1" a="1"/>
  <c r="G23" i="26" s="1"/>
  <c r="H24" i="26" a="1"/>
  <c r="H24" i="26" s="1"/>
  <c r="G24" i="26" s="1" a="1"/>
  <c r="G24" i="26" s="1"/>
  <c r="H25" i="26" a="1"/>
  <c r="H25" i="26" s="1"/>
  <c r="G25" i="26" s="1" a="1"/>
  <c r="G25" i="26" s="1"/>
  <c r="H26" i="26" a="1"/>
  <c r="H26" i="26"/>
  <c r="G26" i="26" s="1" a="1"/>
  <c r="G26" i="26" s="1"/>
  <c r="H27" i="26" a="1"/>
  <c r="H27" i="26" s="1"/>
  <c r="G27" i="26" s="1" a="1"/>
  <c r="G27" i="26" s="1"/>
  <c r="H28" i="26" a="1"/>
  <c r="H28" i="26" s="1"/>
  <c r="G28" i="26" s="1" a="1"/>
  <c r="G28" i="26" s="1"/>
  <c r="H29" i="26" a="1"/>
  <c r="H29" i="26" s="1"/>
  <c r="G29" i="26" s="1" a="1"/>
  <c r="G29" i="26" s="1"/>
  <c r="H30" i="26" a="1"/>
  <c r="H30" i="26" s="1"/>
  <c r="G30" i="26" s="1" a="1"/>
  <c r="G30" i="26" s="1"/>
  <c r="H31" i="26" a="1"/>
  <c r="H31" i="26" s="1"/>
  <c r="G31" i="26" s="1" a="1"/>
  <c r="G31" i="26" s="1"/>
  <c r="H32" i="26" a="1"/>
  <c r="H32" i="26" s="1"/>
  <c r="G32" i="26" s="1" a="1"/>
  <c r="G32" i="26" s="1"/>
  <c r="H33" i="26" a="1"/>
  <c r="H33" i="26" s="1"/>
  <c r="G33" i="26" s="1" a="1"/>
  <c r="G33" i="26" s="1"/>
  <c r="H34" i="26" a="1"/>
  <c r="H34" i="26" s="1"/>
  <c r="G34" i="26" s="1" a="1"/>
  <c r="G34" i="26" s="1"/>
  <c r="H35" i="26" a="1"/>
  <c r="H35" i="26"/>
  <c r="G35" i="26" s="1" a="1"/>
  <c r="G35" i="26" s="1"/>
  <c r="H36" i="26" a="1"/>
  <c r="H36" i="26" s="1"/>
  <c r="G36" i="26" s="1" a="1"/>
  <c r="G36" i="26" s="1"/>
  <c r="H37" i="26" a="1"/>
  <c r="H37" i="26" s="1"/>
  <c r="G37" i="26" s="1" a="1"/>
  <c r="G37" i="26" s="1"/>
  <c r="H38" i="26" a="1"/>
  <c r="H38" i="26" s="1"/>
  <c r="G38" i="26" s="1" a="1"/>
  <c r="G38" i="26" s="1"/>
  <c r="H39" i="26" a="1"/>
  <c r="H39" i="26" s="1"/>
  <c r="G39" i="26" s="1" a="1"/>
  <c r="G39" i="26" s="1"/>
  <c r="H40" i="26" a="1"/>
  <c r="H40" i="26" s="1"/>
  <c r="G40" i="26" s="1" a="1"/>
  <c r="G40" i="26" s="1"/>
  <c r="H41" i="26" a="1"/>
  <c r="H41" i="26" s="1"/>
  <c r="G41" i="26" s="1" a="1"/>
  <c r="G41" i="26" s="1"/>
  <c r="H42" i="26" a="1"/>
  <c r="H42" i="26"/>
  <c r="G42" i="26" s="1" a="1"/>
  <c r="G42" i="26" s="1"/>
  <c r="H43" i="26" a="1"/>
  <c r="H43" i="26" s="1"/>
  <c r="G43" i="26" s="1" a="1"/>
  <c r="G43" i="26" s="1"/>
  <c r="H44" i="26" a="1"/>
  <c r="H44" i="26" s="1"/>
  <c r="G44" i="26" s="1" a="1"/>
  <c r="G44" i="26" s="1"/>
  <c r="H45" i="26" a="1"/>
  <c r="H45" i="26" s="1"/>
  <c r="G45" i="26" s="1" a="1"/>
  <c r="G45" i="26" s="1"/>
  <c r="H46" i="26" a="1"/>
  <c r="H46" i="26" s="1"/>
  <c r="G46" i="26" s="1" a="1"/>
  <c r="G46" i="26" s="1"/>
  <c r="H47" i="26" a="1"/>
  <c r="H47" i="26" s="1"/>
  <c r="G47" i="26" s="1" a="1"/>
  <c r="G47" i="26" s="1"/>
  <c r="H48" i="26" a="1"/>
  <c r="H48" i="26" s="1"/>
  <c r="G48" i="26" s="1" a="1"/>
  <c r="G48" i="26" s="1"/>
  <c r="H49" i="26" a="1"/>
  <c r="H49" i="26" s="1"/>
  <c r="G49" i="26" s="1" a="1"/>
  <c r="G49" i="26" s="1"/>
  <c r="H50" i="26" a="1"/>
  <c r="H50" i="26" s="1"/>
  <c r="G50" i="26" s="1" a="1"/>
  <c r="G50" i="26" s="1"/>
  <c r="H51" i="26" a="1"/>
  <c r="H51" i="26"/>
  <c r="G51" i="26" s="1" a="1"/>
  <c r="G51" i="26" s="1"/>
  <c r="H52" i="26" a="1"/>
  <c r="H52" i="26" s="1"/>
  <c r="G52" i="26" s="1" a="1"/>
  <c r="G52" i="26" s="1"/>
  <c r="H53" i="26" a="1"/>
  <c r="H53" i="26" s="1"/>
  <c r="G53" i="26" s="1" a="1"/>
  <c r="G53" i="26" s="1"/>
  <c r="H54" i="26" a="1"/>
  <c r="H54" i="26" s="1"/>
  <c r="G54" i="26" s="1" a="1"/>
  <c r="G54" i="26" s="1"/>
  <c r="H55" i="26" a="1"/>
  <c r="H55" i="26" s="1"/>
  <c r="G55" i="26" s="1" a="1"/>
  <c r="G55" i="26" s="1"/>
  <c r="H56" i="26" a="1"/>
  <c r="H56" i="26" s="1"/>
  <c r="G56" i="26" s="1" a="1"/>
  <c r="G56" i="26" s="1"/>
  <c r="H57" i="26" a="1"/>
  <c r="H57" i="26" s="1"/>
  <c r="G57" i="26" s="1" a="1"/>
  <c r="G57" i="26" s="1"/>
  <c r="H58" i="26" a="1"/>
  <c r="H58" i="26" s="1"/>
  <c r="G58" i="26" s="1" a="1"/>
  <c r="G58" i="26" s="1"/>
  <c r="H59" i="26" a="1"/>
  <c r="H59" i="26" s="1"/>
  <c r="G59" i="26" s="1" a="1"/>
  <c r="G59" i="26" s="1"/>
  <c r="H60" i="26" a="1"/>
  <c r="H60" i="26" s="1"/>
  <c r="G60" i="26" s="1" a="1"/>
  <c r="G60" i="26" s="1"/>
  <c r="H61" i="26" a="1"/>
  <c r="H61" i="26" s="1"/>
  <c r="G61" i="26" s="1" a="1"/>
  <c r="G61" i="26" s="1"/>
  <c r="H62" i="26" a="1"/>
  <c r="H62" i="26" s="1"/>
  <c r="G62" i="26" s="1" a="1"/>
  <c r="G62" i="26" s="1"/>
  <c r="H63" i="26" a="1"/>
  <c r="H63" i="26" s="1"/>
  <c r="G63" i="26" s="1" a="1"/>
  <c r="G63" i="26" s="1"/>
  <c r="H64" i="26" a="1"/>
  <c r="H64" i="26" s="1"/>
  <c r="G64" i="26" s="1" a="1"/>
  <c r="G64" i="26" s="1"/>
  <c r="H65" i="26" a="1"/>
  <c r="H65" i="26" s="1"/>
  <c r="G65" i="26" s="1" a="1"/>
  <c r="G65" i="26" s="1"/>
  <c r="H66" i="26" a="1"/>
  <c r="H66" i="26" s="1"/>
  <c r="G66" i="26" s="1" a="1"/>
  <c r="G66" i="26" s="1"/>
  <c r="H67" i="26" a="1"/>
  <c r="H67" i="26"/>
  <c r="G67" i="26" s="1" a="1"/>
  <c r="G67" i="26" s="1"/>
  <c r="H68" i="26" a="1"/>
  <c r="H68" i="26" s="1"/>
  <c r="G68" i="26" s="1" a="1"/>
  <c r="G68" i="26" s="1"/>
  <c r="H69" i="26" a="1"/>
  <c r="H69" i="26" s="1"/>
  <c r="G69" i="26" s="1" a="1"/>
  <c r="G69" i="26" s="1"/>
  <c r="H70" i="26" a="1"/>
  <c r="H70" i="26" s="1"/>
  <c r="G70" i="26" s="1" a="1"/>
  <c r="G70" i="26" s="1"/>
  <c r="H71" i="26" a="1"/>
  <c r="H71" i="26" s="1"/>
  <c r="G71" i="26" s="1" a="1"/>
  <c r="G71" i="26" s="1"/>
  <c r="H72" i="26" a="1"/>
  <c r="H72" i="26" s="1"/>
  <c r="G72" i="26" s="1" a="1"/>
  <c r="G72" i="26" s="1"/>
  <c r="H73" i="26" a="1"/>
  <c r="H73" i="26" s="1"/>
  <c r="G73" i="26" s="1" a="1"/>
  <c r="G73" i="26" s="1"/>
  <c r="H74" i="26" a="1"/>
  <c r="H74" i="26" s="1"/>
  <c r="G74" i="26" s="1" a="1"/>
  <c r="G74" i="26" s="1"/>
  <c r="H75" i="26" a="1"/>
  <c r="H75" i="26" s="1"/>
  <c r="G75" i="26" s="1" a="1"/>
  <c r="G75" i="26" s="1"/>
  <c r="H76" i="26" a="1"/>
  <c r="H76" i="26" s="1"/>
  <c r="G76" i="26" s="1" a="1"/>
  <c r="G76" i="26" s="1"/>
  <c r="H77" i="26" a="1"/>
  <c r="H77" i="26" s="1"/>
  <c r="G77" i="26" s="1" a="1"/>
  <c r="G77" i="26" s="1"/>
  <c r="H78" i="26" a="1"/>
  <c r="H78" i="26" s="1"/>
  <c r="G78" i="26" s="1" a="1"/>
  <c r="G78" i="26" s="1"/>
  <c r="H79" i="26" a="1"/>
  <c r="H79" i="26" s="1"/>
  <c r="G79" i="26" s="1" a="1"/>
  <c r="G79" i="26" s="1"/>
  <c r="H80" i="26" a="1"/>
  <c r="H80" i="26" s="1"/>
  <c r="G80" i="26" s="1" a="1"/>
  <c r="G80" i="26" s="1"/>
  <c r="H81" i="26" a="1"/>
  <c r="H81" i="26" s="1"/>
  <c r="G81" i="26" s="1" a="1"/>
  <c r="G81" i="26" s="1"/>
  <c r="H82" i="26" a="1"/>
  <c r="H82" i="26"/>
  <c r="G82" i="26" s="1" a="1"/>
  <c r="G82" i="26" s="1"/>
  <c r="H83" i="26" a="1"/>
  <c r="H83" i="26" s="1"/>
  <c r="G83" i="26" s="1" a="1"/>
  <c r="G83" i="26" s="1"/>
  <c r="H84" i="26" a="1"/>
  <c r="H84" i="26" s="1"/>
  <c r="G84" i="26" s="1" a="1"/>
  <c r="G84" i="26" s="1"/>
  <c r="H85" i="26" a="1"/>
  <c r="H85" i="26" s="1"/>
  <c r="G85" i="26" s="1" a="1"/>
  <c r="G85" i="26" s="1"/>
  <c r="H86" i="26" a="1"/>
  <c r="H86" i="26" s="1"/>
  <c r="G86" i="26" s="1" a="1"/>
  <c r="G86" i="26" s="1"/>
  <c r="H87" i="26" a="1"/>
  <c r="H87" i="26" s="1"/>
  <c r="G87" i="26" s="1" a="1"/>
  <c r="G87" i="26" s="1"/>
  <c r="H88" i="26" a="1"/>
  <c r="H88" i="26" s="1"/>
  <c r="G88" i="26" s="1" a="1"/>
  <c r="G88" i="26" s="1"/>
  <c r="H89" i="26" a="1"/>
  <c r="H89" i="26" s="1"/>
  <c r="G89" i="26" s="1" a="1"/>
  <c r="G89" i="26" s="1"/>
  <c r="H90" i="26" a="1"/>
  <c r="H90" i="26" s="1"/>
  <c r="G90" i="26" s="1" a="1"/>
  <c r="G90" i="26" s="1"/>
  <c r="H91" i="26" a="1"/>
  <c r="H91" i="26" s="1"/>
  <c r="G91" i="26" s="1" a="1"/>
  <c r="G91" i="26" s="1"/>
  <c r="H92" i="26" a="1"/>
  <c r="H92" i="26" s="1"/>
  <c r="G92" i="26" s="1" a="1"/>
  <c r="G92" i="26" s="1"/>
  <c r="H93" i="26" a="1"/>
  <c r="H93" i="26" s="1"/>
  <c r="G93" i="26" s="1" a="1"/>
  <c r="G93" i="26" s="1"/>
  <c r="H94" i="26" a="1"/>
  <c r="H94" i="26" s="1"/>
  <c r="G94" i="26" s="1" a="1"/>
  <c r="G94" i="26" s="1"/>
  <c r="H95" i="26" a="1"/>
  <c r="H95" i="26" s="1"/>
  <c r="G95" i="26" s="1" a="1"/>
  <c r="G95" i="26" s="1"/>
  <c r="H96" i="26" a="1"/>
  <c r="H96" i="26" s="1"/>
  <c r="G96" i="26" s="1" a="1"/>
  <c r="G96" i="26" s="1"/>
  <c r="H97" i="26" a="1"/>
  <c r="H97" i="26" s="1"/>
  <c r="G97" i="26" s="1" a="1"/>
  <c r="G97" i="26" s="1"/>
  <c r="H98" i="26" a="1"/>
  <c r="H98" i="26" s="1"/>
  <c r="G98" i="26" s="1" a="1"/>
  <c r="G98" i="26" s="1"/>
  <c r="H99" i="26" a="1"/>
  <c r="H99" i="26"/>
  <c r="G99" i="26" s="1" a="1"/>
  <c r="G99" i="26" s="1"/>
  <c r="H100" i="26" a="1"/>
  <c r="H100" i="26" s="1"/>
  <c r="G100" i="26" s="1" a="1"/>
  <c r="G100" i="26" s="1"/>
  <c r="H101" i="26" a="1"/>
  <c r="H101" i="26" s="1"/>
  <c r="G101" i="26" s="1" a="1"/>
  <c r="G101" i="26" s="1"/>
  <c r="L2" i="25"/>
  <c r="M2" i="25" s="1"/>
  <c r="M5" i="25" a="1"/>
  <c r="M5" i="25" s="1"/>
  <c r="L5" i="25" s="1" a="1"/>
  <c r="L5" i="25" s="1"/>
  <c r="M6" i="25" a="1"/>
  <c r="M6" i="25" s="1"/>
  <c r="L6" i="25" s="1" a="1"/>
  <c r="L6" i="25" s="1"/>
  <c r="I6" i="25" s="1"/>
  <c r="M7" i="25" a="1"/>
  <c r="M7" i="25" s="1"/>
  <c r="L7" i="25" s="1" a="1"/>
  <c r="L7" i="25" s="1"/>
  <c r="M8" i="25" a="1"/>
  <c r="M8" i="25" s="1"/>
  <c r="L8" i="25" s="1" a="1"/>
  <c r="L8" i="25" s="1"/>
  <c r="M9" i="25" a="1"/>
  <c r="M9" i="25" s="1"/>
  <c r="L9" i="25" s="1" a="1"/>
  <c r="L9" i="25" s="1"/>
  <c r="M10" i="25" a="1"/>
  <c r="M10" i="25" s="1"/>
  <c r="L10" i="25" s="1" a="1"/>
  <c r="L10" i="25" s="1"/>
  <c r="M11" i="25" a="1"/>
  <c r="M11" i="25" s="1"/>
  <c r="L11" i="25" s="1" a="1"/>
  <c r="L11" i="25" s="1"/>
  <c r="M12" i="25" a="1"/>
  <c r="M12" i="25" s="1"/>
  <c r="L12" i="25" s="1" a="1"/>
  <c r="L12" i="25" s="1"/>
  <c r="M13" i="25" a="1"/>
  <c r="M13" i="25" s="1"/>
  <c r="L13" i="25" s="1" a="1"/>
  <c r="L13" i="25" s="1"/>
  <c r="M14" i="25" a="1"/>
  <c r="M14" i="25" s="1"/>
  <c r="L14" i="25" s="1" a="1"/>
  <c r="L14" i="25" s="1"/>
  <c r="I14" i="25" s="1"/>
  <c r="M15" i="25" a="1"/>
  <c r="M15" i="25" s="1"/>
  <c r="L15" i="25" s="1" a="1"/>
  <c r="L15" i="25" s="1"/>
  <c r="M16" i="25" a="1"/>
  <c r="M16" i="25" s="1"/>
  <c r="L16" i="25" s="1" a="1"/>
  <c r="L16" i="25" s="1"/>
  <c r="M17" i="25" a="1"/>
  <c r="M17" i="25" s="1"/>
  <c r="L17" i="25" s="1" a="1"/>
  <c r="L17" i="25" s="1"/>
  <c r="M18" i="25" a="1"/>
  <c r="M18" i="25" s="1"/>
  <c r="L18" i="25" s="1" a="1"/>
  <c r="L18" i="25" s="1"/>
  <c r="M19" i="25" a="1"/>
  <c r="M19" i="25" s="1"/>
  <c r="L19" i="25" s="1" a="1"/>
  <c r="L19" i="25" s="1"/>
  <c r="M20" i="25" a="1"/>
  <c r="M20" i="25" s="1"/>
  <c r="L20" i="25" s="1" a="1"/>
  <c r="L20" i="25" s="1"/>
  <c r="M21" i="25" a="1"/>
  <c r="M21" i="25" s="1"/>
  <c r="L21" i="25" s="1" a="1"/>
  <c r="L21" i="25" s="1"/>
  <c r="M22" i="25" a="1"/>
  <c r="M22" i="25" s="1"/>
  <c r="L22" i="25" s="1" a="1"/>
  <c r="L22" i="25" s="1"/>
  <c r="I22" i="25" s="1"/>
  <c r="M23" i="25" a="1"/>
  <c r="M23" i="25" s="1"/>
  <c r="L23" i="25" s="1" a="1"/>
  <c r="L23" i="25" s="1"/>
  <c r="M24" i="25" a="1"/>
  <c r="M24" i="25" s="1"/>
  <c r="L24" i="25" s="1" a="1"/>
  <c r="L24" i="25" s="1"/>
  <c r="M25" i="25" a="1"/>
  <c r="M25" i="25" s="1"/>
  <c r="M26" i="25" a="1"/>
  <c r="M26" i="25" s="1"/>
  <c r="L26" i="25" s="1" a="1"/>
  <c r="L26" i="25" s="1"/>
  <c r="M27" i="25" a="1"/>
  <c r="M27" i="25" s="1"/>
  <c r="L27" i="25" s="1" a="1"/>
  <c r="L27" i="25" s="1"/>
  <c r="M28" i="25" a="1"/>
  <c r="M28" i="25"/>
  <c r="L28" i="25" s="1" a="1"/>
  <c r="L28" i="25" s="1"/>
  <c r="M29" i="25" a="1"/>
  <c r="M29" i="25" s="1"/>
  <c r="L29" i="25" s="1" a="1"/>
  <c r="L29" i="25" s="1"/>
  <c r="M30" i="25" a="1"/>
  <c r="M30" i="25" s="1"/>
  <c r="L30" i="25" s="1" a="1"/>
  <c r="L30" i="25" s="1"/>
  <c r="I30" i="25" s="1"/>
  <c r="M31" i="25" a="1"/>
  <c r="M31" i="25" s="1"/>
  <c r="L31" i="25" s="1" a="1"/>
  <c r="L31" i="25" s="1"/>
  <c r="M32" i="25" a="1"/>
  <c r="M32" i="25" s="1"/>
  <c r="L32" i="25" s="1" a="1"/>
  <c r="L32" i="25" s="1"/>
  <c r="M33" i="25" a="1"/>
  <c r="M33" i="25" s="1"/>
  <c r="L33" i="25" s="1" a="1"/>
  <c r="L33" i="25" s="1"/>
  <c r="M34" i="25" a="1"/>
  <c r="M34" i="25" s="1"/>
  <c r="L34" i="25" s="1" a="1"/>
  <c r="L34" i="25" s="1"/>
  <c r="M35" i="25" a="1"/>
  <c r="M35" i="25" s="1"/>
  <c r="L35" i="25" s="1" a="1"/>
  <c r="L35" i="25" s="1"/>
  <c r="M36" i="25" a="1"/>
  <c r="M36" i="25" s="1"/>
  <c r="L36" i="25" s="1" a="1"/>
  <c r="L36" i="25" s="1"/>
  <c r="M37" i="25" a="1"/>
  <c r="M37" i="25" s="1"/>
  <c r="L37" i="25" s="1" a="1"/>
  <c r="L37" i="25" s="1"/>
  <c r="M38" i="25" a="1"/>
  <c r="M38" i="25" s="1"/>
  <c r="L38" i="25" s="1" a="1"/>
  <c r="L38" i="25" s="1"/>
  <c r="I38" i="25" s="1"/>
  <c r="M39" i="25" a="1"/>
  <c r="M39" i="25" s="1"/>
  <c r="L39" i="25" s="1" a="1"/>
  <c r="L39" i="25" s="1"/>
  <c r="M40" i="25" a="1"/>
  <c r="M40" i="25" s="1"/>
  <c r="L40" i="25" s="1" a="1"/>
  <c r="L40" i="25" s="1"/>
  <c r="M41" i="25" a="1"/>
  <c r="M41" i="25" s="1"/>
  <c r="M42" i="25" a="1"/>
  <c r="M42" i="25" s="1"/>
  <c r="L42" i="25" s="1" a="1"/>
  <c r="L42" i="25" s="1"/>
  <c r="M43" i="25" a="1"/>
  <c r="M43" i="25"/>
  <c r="L43" i="25" s="1" a="1"/>
  <c r="L43" i="25" s="1"/>
  <c r="I43" i="25" s="1"/>
  <c r="M44" i="25" a="1"/>
  <c r="M44" i="25" s="1"/>
  <c r="L44" i="25" s="1" a="1"/>
  <c r="L44" i="25" s="1"/>
  <c r="M45" i="25" a="1"/>
  <c r="M45" i="25" s="1"/>
  <c r="L45" i="25" s="1" a="1"/>
  <c r="L45" i="25" s="1"/>
  <c r="M46" i="25" a="1"/>
  <c r="M46" i="25" s="1"/>
  <c r="L46" i="25" s="1" a="1"/>
  <c r="L46" i="25" s="1"/>
  <c r="I46" i="25" s="1"/>
  <c r="M47" i="25" a="1"/>
  <c r="M47" i="25" s="1"/>
  <c r="L47" i="25" s="1" a="1"/>
  <c r="L47" i="25" s="1"/>
  <c r="M48" i="25" a="1"/>
  <c r="M48" i="25" s="1"/>
  <c r="L48" i="25" s="1" a="1"/>
  <c r="L48" i="25" s="1"/>
  <c r="M49" i="25" a="1"/>
  <c r="M49" i="25" s="1"/>
  <c r="L49" i="25" s="1" a="1"/>
  <c r="L49" i="25" s="1"/>
  <c r="M50" i="25" a="1"/>
  <c r="M50" i="25" s="1"/>
  <c r="L50" i="25" s="1" a="1"/>
  <c r="L50" i="25" s="1"/>
  <c r="M51" i="25" a="1"/>
  <c r="M51" i="25" s="1"/>
  <c r="L51" i="25" s="1" a="1"/>
  <c r="L51" i="25" s="1"/>
  <c r="I51" i="25" s="1"/>
  <c r="M52" i="25" a="1"/>
  <c r="M52" i="25" s="1"/>
  <c r="L52" i="25" s="1" a="1"/>
  <c r="L52" i="25" s="1"/>
  <c r="M53" i="25" a="1"/>
  <c r="M53" i="25" s="1"/>
  <c r="L53" i="25" s="1" a="1"/>
  <c r="L53" i="25" s="1"/>
  <c r="M54" i="25" a="1"/>
  <c r="M54" i="25" s="1"/>
  <c r="L54" i="25" s="1" a="1"/>
  <c r="L54" i="25" s="1"/>
  <c r="M55" i="25" a="1"/>
  <c r="M55" i="25" s="1"/>
  <c r="L55" i="25" s="1" a="1"/>
  <c r="L55" i="25" s="1"/>
  <c r="M56" i="25" a="1"/>
  <c r="M56" i="25" s="1"/>
  <c r="L56" i="25" s="1" a="1"/>
  <c r="L56" i="25" s="1"/>
  <c r="M57" i="25" a="1"/>
  <c r="M57" i="25" s="1"/>
  <c r="L57" i="25" s="1" a="1"/>
  <c r="L57" i="25" s="1"/>
  <c r="M58" i="25" a="1"/>
  <c r="M58" i="25" s="1"/>
  <c r="L58" i="25" s="1" a="1"/>
  <c r="L58" i="25" s="1"/>
  <c r="M59" i="25" a="1"/>
  <c r="M59" i="25" s="1"/>
  <c r="L59" i="25" s="1" a="1"/>
  <c r="L59" i="25" s="1"/>
  <c r="M60" i="25" a="1"/>
  <c r="M60" i="25" s="1"/>
  <c r="L60" i="25" s="1" a="1"/>
  <c r="L60" i="25" s="1"/>
  <c r="M61" i="25" a="1"/>
  <c r="M61" i="25" s="1"/>
  <c r="L61" i="25" s="1" a="1"/>
  <c r="L61" i="25" s="1"/>
  <c r="M62" i="25" a="1"/>
  <c r="M62" i="25" s="1"/>
  <c r="L62" i="25" s="1" a="1"/>
  <c r="L62" i="25" s="1"/>
  <c r="M63" i="25" a="1"/>
  <c r="M63" i="25" s="1"/>
  <c r="L63" i="25" s="1" a="1"/>
  <c r="L63" i="25" s="1"/>
  <c r="M64" i="25" a="1"/>
  <c r="M64" i="25" s="1"/>
  <c r="L64" i="25" s="1" a="1"/>
  <c r="L64" i="25" s="1"/>
  <c r="M65" i="25" a="1"/>
  <c r="M65" i="25" s="1"/>
  <c r="L65" i="25" s="1" a="1"/>
  <c r="L65" i="25" s="1"/>
  <c r="M66" i="25" a="1"/>
  <c r="M66" i="25" s="1"/>
  <c r="L66" i="25" s="1" a="1"/>
  <c r="L66" i="25" s="1"/>
  <c r="M67" i="25" a="1"/>
  <c r="M67" i="25"/>
  <c r="L67" i="25" s="1" a="1"/>
  <c r="L67" i="25" s="1"/>
  <c r="M68" i="25" a="1"/>
  <c r="M68" i="25" s="1"/>
  <c r="L68" i="25" s="1" a="1"/>
  <c r="L68" i="25" s="1"/>
  <c r="M69" i="25" a="1"/>
  <c r="M69" i="25" s="1"/>
  <c r="L69" i="25" s="1" a="1"/>
  <c r="L69" i="25" s="1"/>
  <c r="M70" i="25" a="1"/>
  <c r="M70" i="25" s="1"/>
  <c r="L70" i="25" s="1" a="1"/>
  <c r="L70" i="25" s="1"/>
  <c r="M71" i="25" a="1"/>
  <c r="M71" i="25" s="1"/>
  <c r="L71" i="25" s="1" a="1"/>
  <c r="L71" i="25" s="1"/>
  <c r="M72" i="25" a="1"/>
  <c r="M72" i="25" s="1"/>
  <c r="L72" i="25" s="1" a="1"/>
  <c r="L72" i="25" s="1"/>
  <c r="M73" i="25" a="1"/>
  <c r="M73" i="25" s="1"/>
  <c r="L73" i="25" s="1" a="1"/>
  <c r="L73" i="25" s="1"/>
  <c r="M74" i="25" a="1"/>
  <c r="M74" i="25" s="1"/>
  <c r="L74" i="25" s="1" a="1"/>
  <c r="L74" i="25" s="1"/>
  <c r="M75" i="25" a="1"/>
  <c r="M75" i="25" s="1"/>
  <c r="L75" i="25" s="1" a="1"/>
  <c r="L75" i="25" s="1"/>
  <c r="M76" i="25" a="1"/>
  <c r="M76" i="25" s="1"/>
  <c r="L76" i="25" s="1" a="1"/>
  <c r="L76" i="25" s="1"/>
  <c r="M77" i="25" a="1"/>
  <c r="M77" i="25" s="1"/>
  <c r="L77" i="25" s="1" a="1"/>
  <c r="L77" i="25" s="1"/>
  <c r="M78" i="25" a="1"/>
  <c r="M78" i="25" s="1"/>
  <c r="L78" i="25" s="1" a="1"/>
  <c r="L78" i="25" s="1"/>
  <c r="M79" i="25" a="1"/>
  <c r="M79" i="25" s="1"/>
  <c r="L79" i="25" s="1" a="1"/>
  <c r="L79" i="25" s="1"/>
  <c r="M80" i="25" a="1"/>
  <c r="M80" i="25" s="1"/>
  <c r="L80" i="25" s="1" a="1"/>
  <c r="L80" i="25" s="1"/>
  <c r="M81" i="25" a="1"/>
  <c r="M81" i="25" s="1"/>
  <c r="L81" i="25" s="1" a="1"/>
  <c r="L81" i="25" s="1"/>
  <c r="M82" i="25" a="1"/>
  <c r="M82" i="25" s="1"/>
  <c r="L82" i="25" s="1" a="1"/>
  <c r="L82" i="25" s="1"/>
  <c r="M83" i="25" a="1"/>
  <c r="M83" i="25" s="1"/>
  <c r="L83" i="25" s="1" a="1"/>
  <c r="L83" i="25" s="1"/>
  <c r="M84" i="25" a="1"/>
  <c r="M84" i="25" s="1"/>
  <c r="L84" i="25" s="1" a="1"/>
  <c r="L84" i="25" s="1"/>
  <c r="M85" i="25" a="1"/>
  <c r="M85" i="25" s="1"/>
  <c r="L85" i="25" s="1" a="1"/>
  <c r="L85" i="25" s="1"/>
  <c r="M86" i="25" a="1"/>
  <c r="M86" i="25" s="1"/>
  <c r="L86" i="25" s="1" a="1"/>
  <c r="L86" i="25" s="1"/>
  <c r="M87" i="25" a="1"/>
  <c r="M87" i="25" s="1"/>
  <c r="L87" i="25" s="1" a="1"/>
  <c r="L87" i="25" s="1"/>
  <c r="M88" i="25" a="1"/>
  <c r="M88" i="25" s="1"/>
  <c r="L88" i="25" s="1" a="1"/>
  <c r="L88" i="25" s="1"/>
  <c r="M89" i="25" a="1"/>
  <c r="M89" i="25" s="1"/>
  <c r="L89" i="25" s="1" a="1"/>
  <c r="L89" i="25" s="1"/>
  <c r="M90" i="25" a="1"/>
  <c r="M90" i="25" s="1"/>
  <c r="L90" i="25" s="1" a="1"/>
  <c r="L90" i="25" s="1"/>
  <c r="M91" i="25" a="1"/>
  <c r="M91" i="25" s="1"/>
  <c r="L91" i="25" s="1" a="1"/>
  <c r="L91" i="25" s="1"/>
  <c r="I91" i="25" s="1"/>
  <c r="M92" i="25" a="1"/>
  <c r="M92" i="25" s="1"/>
  <c r="L92" i="25" s="1" a="1"/>
  <c r="L92" i="25" s="1"/>
  <c r="I92" i="25" s="1"/>
  <c r="M93" i="25" a="1"/>
  <c r="M93" i="25" s="1"/>
  <c r="L93" i="25" s="1" a="1"/>
  <c r="L93" i="25" s="1"/>
  <c r="M94" i="25" a="1"/>
  <c r="M94" i="25" s="1"/>
  <c r="L94" i="25" s="1" a="1"/>
  <c r="L94" i="25" s="1"/>
  <c r="M95" i="25" a="1"/>
  <c r="M95" i="25" s="1"/>
  <c r="L95" i="25" s="1" a="1"/>
  <c r="L95" i="25" s="1"/>
  <c r="M96" i="25" a="1"/>
  <c r="M96" i="25" s="1"/>
  <c r="L96" i="25" s="1" a="1"/>
  <c r="L96" i="25" s="1"/>
  <c r="M97" i="25" a="1"/>
  <c r="M97" i="25" s="1"/>
  <c r="L97" i="25" s="1" a="1"/>
  <c r="L97" i="25" s="1"/>
  <c r="M98" i="25" a="1"/>
  <c r="M98" i="25" s="1"/>
  <c r="L98" i="25" s="1" a="1"/>
  <c r="L98" i="25" s="1"/>
  <c r="M99" i="25" a="1"/>
  <c r="M99" i="25" s="1"/>
  <c r="L99" i="25" s="1" a="1"/>
  <c r="L99" i="25" s="1"/>
  <c r="M100" i="25" a="1"/>
  <c r="M100" i="25" s="1"/>
  <c r="L100" i="25" s="1" a="1"/>
  <c r="L100" i="25" s="1"/>
  <c r="M101" i="25" a="1"/>
  <c r="M101" i="25" s="1"/>
  <c r="L101" i="25" s="1" a="1"/>
  <c r="L101" i="25" s="1"/>
  <c r="M4" i="25" a="1"/>
  <c r="M4" i="25" s="1"/>
  <c r="J5" i="24" a="1"/>
  <c r="J5" i="24" s="1"/>
  <c r="K5" i="24" s="1" a="1"/>
  <c r="K5" i="24" s="1"/>
  <c r="J6" i="24" a="1"/>
  <c r="J6" i="24" s="1"/>
  <c r="J7" i="24" a="1"/>
  <c r="J7" i="24" s="1"/>
  <c r="J8" i="24" a="1"/>
  <c r="J8" i="24" s="1"/>
  <c r="J9" i="24" a="1"/>
  <c r="J9" i="24" s="1"/>
  <c r="J10" i="24" a="1"/>
  <c r="J10" i="24" s="1"/>
  <c r="J11" i="24" a="1"/>
  <c r="J11" i="24" s="1"/>
  <c r="J12" i="24" a="1"/>
  <c r="J12" i="24" s="1"/>
  <c r="J13" i="24" a="1"/>
  <c r="J13" i="24" s="1"/>
  <c r="J14" i="24" a="1"/>
  <c r="J14" i="24" s="1"/>
  <c r="J15" i="24" a="1"/>
  <c r="J15" i="24" s="1"/>
  <c r="J16" i="24" a="1"/>
  <c r="J16" i="24" s="1"/>
  <c r="J17" i="24" a="1"/>
  <c r="J17" i="24" s="1"/>
  <c r="J18" i="24" a="1"/>
  <c r="J18" i="24" s="1"/>
  <c r="J19" i="24" a="1"/>
  <c r="J19" i="24" s="1"/>
  <c r="J20" i="24" a="1"/>
  <c r="J20" i="24" s="1"/>
  <c r="J21" i="24" a="1"/>
  <c r="J21" i="24" s="1"/>
  <c r="J22" i="24" a="1"/>
  <c r="J22" i="24" s="1"/>
  <c r="J23" i="24" a="1"/>
  <c r="J23" i="24" s="1"/>
  <c r="J24" i="24" a="1"/>
  <c r="J24" i="24" s="1"/>
  <c r="J25" i="24" a="1"/>
  <c r="J25" i="24" s="1"/>
  <c r="J26" i="24" a="1"/>
  <c r="J26" i="24" s="1"/>
  <c r="J27" i="24" a="1"/>
  <c r="J27" i="24" s="1"/>
  <c r="J28" i="24" a="1"/>
  <c r="J28" i="24" s="1"/>
  <c r="J29" i="24" a="1"/>
  <c r="J29" i="24" s="1"/>
  <c r="J30" i="24" a="1"/>
  <c r="J30" i="24" s="1"/>
  <c r="J31" i="24" a="1"/>
  <c r="J31" i="24" s="1"/>
  <c r="J32" i="24" a="1"/>
  <c r="J32" i="24" s="1"/>
  <c r="J33" i="24" a="1"/>
  <c r="J33" i="24" s="1"/>
  <c r="J34" i="24" a="1"/>
  <c r="J34" i="24" s="1"/>
  <c r="J35" i="24" a="1"/>
  <c r="J35" i="24" s="1"/>
  <c r="J36" i="24" a="1"/>
  <c r="J36" i="24" s="1"/>
  <c r="J37" i="24" a="1"/>
  <c r="J37" i="24" s="1"/>
  <c r="J38" i="24" a="1"/>
  <c r="J38" i="24" s="1"/>
  <c r="J39" i="24" a="1"/>
  <c r="J39" i="24" s="1"/>
  <c r="J40" i="24" a="1"/>
  <c r="J40" i="24" s="1"/>
  <c r="J41" i="24" a="1"/>
  <c r="J41" i="24" s="1"/>
  <c r="J42" i="24" a="1"/>
  <c r="J42" i="24" s="1"/>
  <c r="J43" i="24" a="1"/>
  <c r="J43" i="24" s="1"/>
  <c r="J44" i="24" a="1"/>
  <c r="J44" i="24" s="1"/>
  <c r="J45" i="24" a="1"/>
  <c r="J45" i="24" s="1"/>
  <c r="J46" i="24" a="1"/>
  <c r="J46" i="24" s="1"/>
  <c r="J47" i="24" a="1"/>
  <c r="J47" i="24" s="1"/>
  <c r="J48" i="24" a="1"/>
  <c r="J48" i="24" s="1"/>
  <c r="J49" i="24" a="1"/>
  <c r="J49" i="24" s="1"/>
  <c r="J50" i="24" a="1"/>
  <c r="J50" i="24" s="1"/>
  <c r="J51" i="24" a="1"/>
  <c r="J51" i="24" s="1"/>
  <c r="J52" i="24" a="1"/>
  <c r="J52" i="24" s="1"/>
  <c r="J53" i="24" a="1"/>
  <c r="J53" i="24" s="1"/>
  <c r="J54" i="24" a="1"/>
  <c r="J54" i="24" s="1"/>
  <c r="J55" i="24" a="1"/>
  <c r="J55" i="24" s="1"/>
  <c r="J56" i="24" a="1"/>
  <c r="J56" i="24" s="1"/>
  <c r="J57" i="24" a="1"/>
  <c r="J57" i="24" s="1"/>
  <c r="J58" i="24" a="1"/>
  <c r="J58" i="24" s="1"/>
  <c r="J59" i="24" a="1"/>
  <c r="J59" i="24" s="1"/>
  <c r="J60" i="24" a="1"/>
  <c r="J60" i="24" s="1"/>
  <c r="J61" i="24" a="1"/>
  <c r="J61" i="24" s="1"/>
  <c r="J62" i="24" a="1"/>
  <c r="J62" i="24" s="1"/>
  <c r="J63" i="24" a="1"/>
  <c r="J63" i="24" s="1"/>
  <c r="J64" i="24" a="1"/>
  <c r="J64" i="24" s="1"/>
  <c r="J65" i="24" a="1"/>
  <c r="J65" i="24" s="1"/>
  <c r="J66" i="24" a="1"/>
  <c r="J66" i="24" s="1"/>
  <c r="J67" i="24" a="1"/>
  <c r="J67" i="24" s="1"/>
  <c r="J68" i="24" a="1"/>
  <c r="J68" i="24" s="1"/>
  <c r="J69" i="24" a="1"/>
  <c r="J69" i="24" s="1"/>
  <c r="J70" i="24" a="1"/>
  <c r="J70" i="24" s="1"/>
  <c r="J71" i="24" a="1"/>
  <c r="J71" i="24" s="1"/>
  <c r="J72" i="24" a="1"/>
  <c r="J72" i="24" s="1"/>
  <c r="J73" i="24" a="1"/>
  <c r="J73" i="24" s="1"/>
  <c r="J74" i="24" a="1"/>
  <c r="J74" i="24" s="1"/>
  <c r="J75" i="24" a="1"/>
  <c r="J75" i="24" s="1"/>
  <c r="J76" i="24" a="1"/>
  <c r="J76" i="24" s="1"/>
  <c r="J77" i="24" a="1"/>
  <c r="J77" i="24" s="1"/>
  <c r="J78" i="24" a="1"/>
  <c r="J78" i="24" s="1"/>
  <c r="J79" i="24" a="1"/>
  <c r="J79" i="24" s="1"/>
  <c r="J80" i="24" a="1"/>
  <c r="J80" i="24" s="1"/>
  <c r="J81" i="24" a="1"/>
  <c r="J81" i="24" s="1"/>
  <c r="J82" i="24" a="1"/>
  <c r="J82" i="24" s="1"/>
  <c r="J83" i="24" a="1"/>
  <c r="J83" i="24" s="1"/>
  <c r="J84" i="24" a="1"/>
  <c r="J84" i="24" s="1"/>
  <c r="J85" i="24" a="1"/>
  <c r="J85" i="24" s="1"/>
  <c r="J86" i="24" a="1"/>
  <c r="J86" i="24" s="1"/>
  <c r="J87" i="24" a="1"/>
  <c r="J87" i="24" s="1"/>
  <c r="J88" i="24" a="1"/>
  <c r="J88" i="24" s="1"/>
  <c r="J89" i="24" a="1"/>
  <c r="J89" i="24" s="1"/>
  <c r="J90" i="24" a="1"/>
  <c r="J90" i="24" s="1"/>
  <c r="J91" i="24" a="1"/>
  <c r="J91" i="24" s="1"/>
  <c r="J92" i="24" a="1"/>
  <c r="J92" i="24" s="1"/>
  <c r="J93" i="24" a="1"/>
  <c r="J93" i="24" s="1"/>
  <c r="J94" i="24" a="1"/>
  <c r="J94" i="24" s="1"/>
  <c r="J95" i="24" a="1"/>
  <c r="J95" i="24" s="1"/>
  <c r="J96" i="24" a="1"/>
  <c r="J96" i="24" s="1"/>
  <c r="J97" i="24" a="1"/>
  <c r="J97" i="24" s="1"/>
  <c r="J98" i="24" a="1"/>
  <c r="J98" i="24" s="1"/>
  <c r="J99" i="24" a="1"/>
  <c r="J99" i="24" s="1"/>
  <c r="J100" i="24" a="1"/>
  <c r="J100" i="24" s="1"/>
  <c r="J101" i="24" a="1"/>
  <c r="J101" i="24" s="1"/>
  <c r="L4" i="23" a="1"/>
  <c r="L4" i="23" s="1"/>
  <c r="L5" i="23" a="1"/>
  <c r="L5" i="23" s="1"/>
  <c r="M5" i="23" s="1"/>
  <c r="L6" i="23" a="1"/>
  <c r="L6" i="23" s="1"/>
  <c r="M6" i="23" s="1"/>
  <c r="L7" i="23" a="1"/>
  <c r="L7" i="23" s="1"/>
  <c r="M7" i="23" s="1"/>
  <c r="L8" i="23" a="1"/>
  <c r="L8" i="23" s="1"/>
  <c r="M8" i="23" s="1"/>
  <c r="L9" i="23" a="1"/>
  <c r="L9" i="23" s="1"/>
  <c r="M9" i="23" s="1"/>
  <c r="L10" i="23" a="1"/>
  <c r="L10" i="23" s="1"/>
  <c r="M10" i="23" s="1"/>
  <c r="L11" i="23" a="1"/>
  <c r="L11" i="23" s="1"/>
  <c r="M11" i="23" s="1"/>
  <c r="L12" i="23" a="1"/>
  <c r="L12" i="23" s="1"/>
  <c r="M12" i="23" s="1"/>
  <c r="L13" i="23" a="1"/>
  <c r="L13" i="23" s="1"/>
  <c r="M13" i="23" s="1"/>
  <c r="L14" i="23" a="1"/>
  <c r="L14" i="23" s="1"/>
  <c r="M14" i="23" s="1"/>
  <c r="L15" i="23" a="1"/>
  <c r="L15" i="23" s="1"/>
  <c r="M15" i="23" s="1"/>
  <c r="L16" i="23" a="1"/>
  <c r="L16" i="23" s="1"/>
  <c r="M16" i="23" s="1"/>
  <c r="L17" i="23" a="1"/>
  <c r="L17" i="23" s="1"/>
  <c r="M17" i="23" s="1"/>
  <c r="L18" i="23" a="1"/>
  <c r="L18" i="23" s="1"/>
  <c r="M18" i="23" s="1"/>
  <c r="L19" i="23" a="1"/>
  <c r="L19" i="23" s="1"/>
  <c r="M19" i="23" s="1"/>
  <c r="L20" i="23" a="1"/>
  <c r="L20" i="23" s="1"/>
  <c r="M20" i="23" s="1"/>
  <c r="L21" i="23" a="1"/>
  <c r="L21" i="23" s="1"/>
  <c r="M21" i="23" s="1"/>
  <c r="L22" i="23" a="1"/>
  <c r="L22" i="23" s="1"/>
  <c r="M22" i="23" s="1"/>
  <c r="L23" i="23" a="1"/>
  <c r="L23" i="23" s="1"/>
  <c r="M23" i="23" s="1"/>
  <c r="L24" i="23" a="1"/>
  <c r="L24" i="23" s="1"/>
  <c r="M24" i="23" s="1"/>
  <c r="L25" i="23" a="1"/>
  <c r="L25" i="23" s="1"/>
  <c r="M25" i="23" s="1"/>
  <c r="L26" i="23" a="1"/>
  <c r="L26" i="23" s="1"/>
  <c r="M26" i="23" s="1"/>
  <c r="J4" i="24" a="1"/>
  <c r="J4" i="24" s="1"/>
  <c r="K4" i="24" s="1" a="1"/>
  <c r="K4" i="24" s="1"/>
  <c r="L27" i="23" a="1"/>
  <c r="L27" i="23" s="1"/>
  <c r="M27" i="23" s="1"/>
  <c r="L28" i="23" a="1"/>
  <c r="L28" i="23" s="1"/>
  <c r="M28" i="23" s="1"/>
  <c r="L29" i="23" a="1"/>
  <c r="L29" i="23" s="1"/>
  <c r="M29" i="23" s="1"/>
  <c r="L30" i="23" a="1"/>
  <c r="L30" i="23" s="1"/>
  <c r="M30" i="23" s="1"/>
  <c r="L31" i="23" a="1"/>
  <c r="L31" i="23" s="1"/>
  <c r="M31" i="23" s="1"/>
  <c r="L32" i="23" a="1"/>
  <c r="L32" i="23" s="1"/>
  <c r="M32" i="23" s="1"/>
  <c r="L33" i="23" a="1"/>
  <c r="L33" i="23" s="1"/>
  <c r="M33" i="23" s="1"/>
  <c r="L34" i="23" a="1"/>
  <c r="L34" i="23" s="1"/>
  <c r="M34" i="23" s="1"/>
  <c r="L35" i="23" a="1"/>
  <c r="L35" i="23" s="1"/>
  <c r="M35" i="23" s="1"/>
  <c r="L36" i="23" a="1"/>
  <c r="L36" i="23" s="1"/>
  <c r="M36" i="23" s="1"/>
  <c r="L37" i="23" a="1"/>
  <c r="L37" i="23" s="1"/>
  <c r="M37" i="23" s="1"/>
  <c r="L38" i="23" a="1"/>
  <c r="L38" i="23" s="1"/>
  <c r="M38" i="23" s="1"/>
  <c r="L39" i="23" a="1"/>
  <c r="L39" i="23" s="1"/>
  <c r="M39" i="23" s="1"/>
  <c r="L40" i="23" a="1"/>
  <c r="L40" i="23" s="1"/>
  <c r="M40" i="23" s="1"/>
  <c r="L41" i="23" a="1"/>
  <c r="L41" i="23" s="1"/>
  <c r="M41" i="23" s="1"/>
  <c r="L42" i="23" a="1"/>
  <c r="L42" i="23" s="1"/>
  <c r="M42" i="23" s="1"/>
  <c r="L43" i="23" a="1"/>
  <c r="L43" i="23" s="1"/>
  <c r="M43" i="23" s="1"/>
  <c r="L44" i="23" a="1"/>
  <c r="L44" i="23" s="1"/>
  <c r="M44" i="23" s="1"/>
  <c r="L45" i="23" a="1"/>
  <c r="L45" i="23" s="1"/>
  <c r="M45" i="23" s="1"/>
  <c r="L46" i="23" a="1"/>
  <c r="L46" i="23" s="1"/>
  <c r="M46" i="23" s="1"/>
  <c r="L47" i="23" a="1"/>
  <c r="L47" i="23" s="1"/>
  <c r="M47" i="23" s="1"/>
  <c r="L48" i="23" a="1"/>
  <c r="L48" i="23" s="1"/>
  <c r="M48" i="23" s="1"/>
  <c r="L49" i="23" a="1"/>
  <c r="L49" i="23" s="1"/>
  <c r="M49" i="23" s="1"/>
  <c r="L50" i="23" a="1"/>
  <c r="L50" i="23" s="1"/>
  <c r="M50" i="23" s="1"/>
  <c r="L51" i="23" a="1"/>
  <c r="L51" i="23" s="1"/>
  <c r="M51" i="23" s="1"/>
  <c r="L52" i="23" a="1"/>
  <c r="L52" i="23" s="1"/>
  <c r="M52" i="23" s="1"/>
  <c r="L53" i="23" a="1"/>
  <c r="L53" i="23" s="1"/>
  <c r="M53" i="23" s="1"/>
  <c r="L54" i="23" a="1"/>
  <c r="L54" i="23" s="1"/>
  <c r="M54" i="23" s="1"/>
  <c r="L55" i="23" a="1"/>
  <c r="L55" i="23" s="1"/>
  <c r="M55" i="23" s="1"/>
  <c r="L56" i="23" a="1"/>
  <c r="L56" i="23" s="1"/>
  <c r="M56" i="23" s="1"/>
  <c r="L57" i="23" a="1"/>
  <c r="L57" i="23" s="1"/>
  <c r="M57" i="23" s="1"/>
  <c r="L58" i="23" a="1"/>
  <c r="L58" i="23" s="1"/>
  <c r="M58" i="23" s="1"/>
  <c r="L59" i="23" a="1"/>
  <c r="L59" i="23" s="1"/>
  <c r="M59" i="23" s="1"/>
  <c r="L60" i="23" a="1"/>
  <c r="L60" i="23" s="1"/>
  <c r="M60" i="23" s="1"/>
  <c r="L61" i="23" a="1"/>
  <c r="L61" i="23" s="1"/>
  <c r="M61" i="23" s="1"/>
  <c r="L62" i="23" a="1"/>
  <c r="L62" i="23" s="1"/>
  <c r="M62" i="23" s="1"/>
  <c r="L63" i="23" a="1"/>
  <c r="L63" i="23" s="1"/>
  <c r="M63" i="23" s="1"/>
  <c r="L64" i="23" a="1"/>
  <c r="L64" i="23" s="1"/>
  <c r="M64" i="23" s="1"/>
  <c r="L65" i="23" a="1"/>
  <c r="L65" i="23" s="1"/>
  <c r="M65" i="23" s="1"/>
  <c r="L66" i="23" a="1"/>
  <c r="L66" i="23" s="1"/>
  <c r="M66" i="23" s="1"/>
  <c r="L67" i="23" a="1"/>
  <c r="L67" i="23" s="1"/>
  <c r="M67" i="23" s="1"/>
  <c r="L68" i="23" a="1"/>
  <c r="L68" i="23"/>
  <c r="M68" i="23" s="1"/>
  <c r="L69" i="23" a="1"/>
  <c r="L69" i="23" s="1"/>
  <c r="M69" i="23" s="1"/>
  <c r="L70" i="23" a="1"/>
  <c r="L70" i="23" s="1"/>
  <c r="M70" i="23" s="1"/>
  <c r="L71" i="23" a="1"/>
  <c r="L71" i="23" s="1"/>
  <c r="M71" i="23" s="1"/>
  <c r="L72" i="23" a="1"/>
  <c r="L72" i="23" s="1"/>
  <c r="M72" i="23" s="1"/>
  <c r="L73" i="23" a="1"/>
  <c r="L73" i="23" s="1"/>
  <c r="M73" i="23" s="1"/>
  <c r="L74" i="23" a="1"/>
  <c r="L74" i="23" s="1"/>
  <c r="M74" i="23" s="1"/>
  <c r="L75" i="23" a="1"/>
  <c r="L75" i="23" s="1"/>
  <c r="M75" i="23" s="1"/>
  <c r="L76" i="23" a="1"/>
  <c r="L76" i="23" s="1"/>
  <c r="M76" i="23" s="1"/>
  <c r="L77" i="23" a="1"/>
  <c r="L77" i="23" s="1"/>
  <c r="M77" i="23" s="1"/>
  <c r="L78" i="23" a="1"/>
  <c r="L78" i="23" s="1"/>
  <c r="M78" i="23" s="1"/>
  <c r="L79" i="23" a="1"/>
  <c r="L79" i="23" s="1"/>
  <c r="M79" i="23" s="1"/>
  <c r="L80" i="23" a="1"/>
  <c r="L80" i="23" s="1"/>
  <c r="M80" i="23" s="1"/>
  <c r="L81" i="23" a="1"/>
  <c r="L81" i="23" s="1"/>
  <c r="M81" i="23" s="1"/>
  <c r="L82" i="23" a="1"/>
  <c r="L82" i="23" s="1"/>
  <c r="M82" i="23" s="1"/>
  <c r="L83" i="23" a="1"/>
  <c r="L83" i="23" s="1"/>
  <c r="M83" i="23" s="1"/>
  <c r="L84" i="23" a="1"/>
  <c r="L84" i="23" s="1"/>
  <c r="M84" i="23" s="1"/>
  <c r="L85" i="23" a="1"/>
  <c r="L85" i="23" s="1"/>
  <c r="M85" i="23" s="1"/>
  <c r="L86" i="23" a="1"/>
  <c r="L86" i="23" s="1"/>
  <c r="M86" i="23" s="1"/>
  <c r="L87" i="23" a="1"/>
  <c r="L87" i="23" s="1"/>
  <c r="M87" i="23" s="1"/>
  <c r="L88" i="23" a="1"/>
  <c r="L88" i="23" s="1"/>
  <c r="M88" i="23" s="1"/>
  <c r="L89" i="23" a="1"/>
  <c r="L89" i="23" s="1"/>
  <c r="M89" i="23" s="1"/>
  <c r="L90" i="23" a="1"/>
  <c r="L90" i="23" s="1"/>
  <c r="M90" i="23" s="1"/>
  <c r="L91" i="23" a="1"/>
  <c r="L91" i="23"/>
  <c r="M91" i="23" s="1"/>
  <c r="L92" i="23" a="1"/>
  <c r="L92" i="23" s="1"/>
  <c r="M92" i="23" s="1"/>
  <c r="L93" i="23" a="1"/>
  <c r="L93" i="23" s="1"/>
  <c r="M93" i="23" s="1"/>
  <c r="L94" i="23" a="1"/>
  <c r="L94" i="23" s="1"/>
  <c r="M94" i="23" s="1"/>
  <c r="L95" i="23" a="1"/>
  <c r="L95" i="23" s="1"/>
  <c r="M95" i="23" s="1"/>
  <c r="L96" i="23" a="1"/>
  <c r="L96" i="23" s="1"/>
  <c r="M96" i="23" s="1"/>
  <c r="L97" i="23" a="1"/>
  <c r="L97" i="23" s="1"/>
  <c r="M97" i="23" s="1"/>
  <c r="L98" i="23" a="1"/>
  <c r="L98" i="23" s="1"/>
  <c r="M98" i="23" s="1"/>
  <c r="L99" i="23" a="1"/>
  <c r="L99" i="23" s="1"/>
  <c r="M99" i="23" s="1"/>
  <c r="L100" i="23" a="1"/>
  <c r="L100" i="23" s="1"/>
  <c r="M100" i="23" s="1"/>
  <c r="L101" i="23" a="1"/>
  <c r="L101" i="23" s="1"/>
  <c r="M101" i="23" s="1"/>
  <c r="N8" i="23"/>
  <c r="J8" i="23" s="1"/>
  <c r="N9" i="23"/>
  <c r="J9" i="23" s="1"/>
  <c r="N10" i="23"/>
  <c r="J10" i="23" s="1"/>
  <c r="N11" i="23"/>
  <c r="J11" i="23" s="1"/>
  <c r="N12" i="23"/>
  <c r="J12" i="23" s="1"/>
  <c r="N13" i="23"/>
  <c r="J13" i="23" s="1"/>
  <c r="N14" i="23"/>
  <c r="J14" i="23" s="1"/>
  <c r="N15" i="23"/>
  <c r="J15" i="23" s="1"/>
  <c r="N16" i="23"/>
  <c r="J16" i="23" s="1"/>
  <c r="N17" i="23"/>
  <c r="J17" i="23" s="1"/>
  <c r="N18" i="23"/>
  <c r="J18" i="23" s="1"/>
  <c r="N19" i="23"/>
  <c r="J19" i="23" s="1"/>
  <c r="N20" i="23"/>
  <c r="J20" i="23" s="1"/>
  <c r="N21" i="23"/>
  <c r="J21" i="23" s="1"/>
  <c r="N22" i="23"/>
  <c r="J22" i="23" s="1"/>
  <c r="N23" i="23"/>
  <c r="J23" i="23" s="1"/>
  <c r="N24" i="23"/>
  <c r="J24" i="23" s="1"/>
  <c r="N25" i="23"/>
  <c r="J25" i="23" s="1"/>
  <c r="N26" i="23"/>
  <c r="J26" i="23" s="1"/>
  <c r="N27" i="23"/>
  <c r="J27" i="23" s="1"/>
  <c r="N28" i="23"/>
  <c r="J28" i="23" s="1"/>
  <c r="N29" i="23"/>
  <c r="J29" i="23" s="1"/>
  <c r="N30" i="23"/>
  <c r="J30" i="23" s="1"/>
  <c r="N31" i="23"/>
  <c r="J31" i="23" s="1"/>
  <c r="N32" i="23"/>
  <c r="J32" i="23" s="1"/>
  <c r="N33" i="23"/>
  <c r="J33" i="23" s="1"/>
  <c r="N34" i="23"/>
  <c r="J34" i="23" s="1"/>
  <c r="N35" i="23"/>
  <c r="J35" i="23" s="1"/>
  <c r="N36" i="23"/>
  <c r="J36" i="23" s="1"/>
  <c r="N37" i="23"/>
  <c r="J37" i="23" s="1"/>
  <c r="N38" i="23"/>
  <c r="J38" i="23" s="1"/>
  <c r="N39" i="23"/>
  <c r="J39" i="23" s="1"/>
  <c r="N40" i="23"/>
  <c r="J40" i="23" s="1"/>
  <c r="N41" i="23"/>
  <c r="J41" i="23" s="1"/>
  <c r="N42" i="23"/>
  <c r="J42" i="23" s="1"/>
  <c r="N43" i="23"/>
  <c r="J43" i="23" s="1"/>
  <c r="N44" i="23"/>
  <c r="J44" i="23" s="1"/>
  <c r="N45" i="23"/>
  <c r="J45" i="23" s="1"/>
  <c r="N46" i="23"/>
  <c r="J46" i="23" s="1"/>
  <c r="N47" i="23"/>
  <c r="J47" i="23" s="1"/>
  <c r="N48" i="23"/>
  <c r="J48" i="23" s="1"/>
  <c r="N49" i="23"/>
  <c r="J49" i="23" s="1"/>
  <c r="N50" i="23"/>
  <c r="J50" i="23" s="1"/>
  <c r="N51" i="23"/>
  <c r="J51" i="23" s="1"/>
  <c r="N52" i="23"/>
  <c r="J52" i="23" s="1"/>
  <c r="N53" i="23"/>
  <c r="J53" i="23" s="1"/>
  <c r="N54" i="23"/>
  <c r="J54" i="23" s="1"/>
  <c r="N55" i="23"/>
  <c r="J55" i="23" s="1"/>
  <c r="N56" i="23"/>
  <c r="J56" i="23" s="1"/>
  <c r="N57" i="23"/>
  <c r="J57" i="23" s="1"/>
  <c r="N58" i="23"/>
  <c r="J58" i="23" s="1"/>
  <c r="N59" i="23"/>
  <c r="J59" i="23" s="1"/>
  <c r="N60" i="23"/>
  <c r="J60" i="23" s="1"/>
  <c r="N61" i="23"/>
  <c r="J61" i="23" s="1"/>
  <c r="N62" i="23"/>
  <c r="J62" i="23" s="1"/>
  <c r="N63" i="23"/>
  <c r="J63" i="23" s="1"/>
  <c r="N64" i="23"/>
  <c r="J64" i="23" s="1"/>
  <c r="N65" i="23"/>
  <c r="J65" i="23" s="1"/>
  <c r="N66" i="23"/>
  <c r="J66" i="23" s="1"/>
  <c r="N67" i="23"/>
  <c r="J67" i="23" s="1"/>
  <c r="N68" i="23"/>
  <c r="J68" i="23" s="1"/>
  <c r="N69" i="23"/>
  <c r="J69" i="23" s="1"/>
  <c r="N70" i="23"/>
  <c r="J70" i="23" s="1"/>
  <c r="N71" i="23"/>
  <c r="J71" i="23" s="1"/>
  <c r="N72" i="23"/>
  <c r="J72" i="23" s="1"/>
  <c r="N73" i="23"/>
  <c r="J73" i="23" s="1"/>
  <c r="N74" i="23"/>
  <c r="J74" i="23" s="1"/>
  <c r="N75" i="23"/>
  <c r="J75" i="23" s="1"/>
  <c r="N76" i="23"/>
  <c r="J76" i="23" s="1"/>
  <c r="N77" i="23"/>
  <c r="J77" i="23" s="1"/>
  <c r="N78" i="23"/>
  <c r="J78" i="23" s="1"/>
  <c r="N79" i="23"/>
  <c r="J79" i="23" s="1"/>
  <c r="N80" i="23"/>
  <c r="J80" i="23" s="1"/>
  <c r="N81" i="23"/>
  <c r="J81" i="23" s="1"/>
  <c r="N82" i="23"/>
  <c r="J82" i="23" s="1"/>
  <c r="N83" i="23"/>
  <c r="J83" i="23" s="1"/>
  <c r="N84" i="23"/>
  <c r="J84" i="23" s="1"/>
  <c r="N85" i="23"/>
  <c r="J85" i="23" s="1"/>
  <c r="N86" i="23"/>
  <c r="J86" i="23" s="1"/>
  <c r="N87" i="23"/>
  <c r="J87" i="23" s="1"/>
  <c r="N88" i="23"/>
  <c r="J88" i="23" s="1"/>
  <c r="N89" i="23"/>
  <c r="J89" i="23" s="1"/>
  <c r="N90" i="23"/>
  <c r="J90" i="23" s="1"/>
  <c r="N91" i="23"/>
  <c r="J91" i="23" s="1"/>
  <c r="N92" i="23"/>
  <c r="J92" i="23" s="1"/>
  <c r="N93" i="23"/>
  <c r="J93" i="23" s="1"/>
  <c r="N94" i="23"/>
  <c r="J94" i="23" s="1"/>
  <c r="N95" i="23"/>
  <c r="J95" i="23" s="1"/>
  <c r="N96" i="23"/>
  <c r="J96" i="23" s="1"/>
  <c r="N97" i="23"/>
  <c r="J97" i="23" s="1"/>
  <c r="N98" i="23"/>
  <c r="J98" i="23" s="1"/>
  <c r="N99" i="23"/>
  <c r="J99" i="23" s="1"/>
  <c r="N100" i="23"/>
  <c r="J100" i="23" s="1"/>
  <c r="N101" i="23"/>
  <c r="J101" i="23" s="1"/>
  <c r="N5" i="23"/>
  <c r="J5" i="23" s="1"/>
  <c r="N6" i="23"/>
  <c r="J6" i="23" s="1"/>
  <c r="N7" i="23"/>
  <c r="J7" i="23" s="1"/>
  <c r="H2" i="29" l="1"/>
  <c r="F2" i="29" s="1"/>
  <c r="K35" i="24" a="1"/>
  <c r="K35" i="24" s="1"/>
  <c r="L35" i="24" s="1" a="1"/>
  <c r="L35" i="24" s="1"/>
  <c r="H35" i="24" s="1"/>
  <c r="K98" i="24" a="1"/>
  <c r="K98" i="24" s="1"/>
  <c r="L98" i="24" s="1" a="1"/>
  <c r="L98" i="24" s="1"/>
  <c r="H98" i="24" s="1"/>
  <c r="K82" i="24" a="1"/>
  <c r="K82" i="24" s="1"/>
  <c r="L82" i="24" s="1" a="1"/>
  <c r="L82" i="24" s="1"/>
  <c r="H82" i="24" s="1"/>
  <c r="K66" i="24" a="1"/>
  <c r="K66" i="24" s="1"/>
  <c r="L66" i="24" s="1" a="1"/>
  <c r="L66" i="24" s="1"/>
  <c r="H66" i="24" s="1"/>
  <c r="K50" i="24" a="1"/>
  <c r="K50" i="24" s="1"/>
  <c r="L50" i="24" s="1" a="1"/>
  <c r="L50" i="24" s="1"/>
  <c r="H50" i="24" s="1"/>
  <c r="K34" i="24" a="1"/>
  <c r="K34" i="24" s="1"/>
  <c r="L34" i="24" s="1" a="1"/>
  <c r="L34" i="24" s="1"/>
  <c r="H34" i="24" s="1"/>
  <c r="K18" i="24" a="1"/>
  <c r="K18" i="24" s="1"/>
  <c r="L18" i="24" s="1" a="1"/>
  <c r="L18" i="24" s="1"/>
  <c r="H18" i="24" s="1"/>
  <c r="K97" i="24" a="1"/>
  <c r="K97" i="24" s="1"/>
  <c r="L97" i="24" s="1" a="1"/>
  <c r="L97" i="24" s="1"/>
  <c r="H97" i="24" s="1"/>
  <c r="K81" i="24" a="1"/>
  <c r="K81" i="24" s="1"/>
  <c r="L81" i="24" s="1" a="1"/>
  <c r="L81" i="24" s="1"/>
  <c r="H81" i="24" s="1"/>
  <c r="K65" i="24" a="1"/>
  <c r="K65" i="24" s="1"/>
  <c r="L65" i="24" s="1" a="1"/>
  <c r="L65" i="24" s="1"/>
  <c r="H65" i="24" s="1"/>
  <c r="K49" i="24" a="1"/>
  <c r="K49" i="24" s="1"/>
  <c r="L49" i="24" s="1" a="1"/>
  <c r="L49" i="24" s="1"/>
  <c r="H49" i="24" s="1"/>
  <c r="K33" i="24" a="1"/>
  <c r="K33" i="24" s="1"/>
  <c r="L33" i="24" s="1" a="1"/>
  <c r="L33" i="24" s="1"/>
  <c r="H33" i="24" s="1"/>
  <c r="K17" i="24" a="1"/>
  <c r="K17" i="24" s="1"/>
  <c r="L17" i="24" s="1" a="1"/>
  <c r="L17" i="24" s="1"/>
  <c r="H17" i="24" s="1"/>
  <c r="K99" i="24" a="1"/>
  <c r="K99" i="24" s="1"/>
  <c r="L99" i="24" s="1" a="1"/>
  <c r="L99" i="24" s="1"/>
  <c r="H99" i="24" s="1"/>
  <c r="K96" i="24" a="1"/>
  <c r="K96" i="24" s="1"/>
  <c r="L96" i="24" s="1" a="1"/>
  <c r="L96" i="24" s="1"/>
  <c r="H96" i="24" s="1"/>
  <c r="K80" i="24" a="1"/>
  <c r="K80" i="24" s="1"/>
  <c r="L80" i="24" s="1" a="1"/>
  <c r="L80" i="24" s="1"/>
  <c r="H80" i="24" s="1"/>
  <c r="K64" i="24" a="1"/>
  <c r="K64" i="24" s="1"/>
  <c r="L64" i="24" s="1" a="1"/>
  <c r="L64" i="24" s="1"/>
  <c r="H64" i="24" s="1"/>
  <c r="K48" i="24" a="1"/>
  <c r="K48" i="24" s="1"/>
  <c r="L48" i="24" s="1" a="1"/>
  <c r="L48" i="24" s="1"/>
  <c r="H48" i="24" s="1"/>
  <c r="K32" i="24" a="1"/>
  <c r="K32" i="24" s="1"/>
  <c r="L32" i="24" s="1" a="1"/>
  <c r="L32" i="24" s="1"/>
  <c r="H32" i="24" s="1"/>
  <c r="K16" i="24" a="1"/>
  <c r="K16" i="24" s="1"/>
  <c r="L16" i="24" s="1" a="1"/>
  <c r="L16" i="24" s="1"/>
  <c r="H16" i="24" s="1"/>
  <c r="K67" i="24" a="1"/>
  <c r="K67" i="24" s="1"/>
  <c r="L67" i="24" s="1" a="1"/>
  <c r="L67" i="24" s="1"/>
  <c r="H67" i="24" s="1"/>
  <c r="K95" i="24" a="1"/>
  <c r="K95" i="24" s="1"/>
  <c r="L95" i="24" s="1" a="1"/>
  <c r="L95" i="24" s="1"/>
  <c r="H95" i="24" s="1"/>
  <c r="K79" i="24" a="1"/>
  <c r="K79" i="24" s="1"/>
  <c r="L79" i="24" s="1" a="1"/>
  <c r="L79" i="24" s="1"/>
  <c r="H79" i="24" s="1"/>
  <c r="K63" i="24" a="1"/>
  <c r="K63" i="24" s="1"/>
  <c r="L63" i="24" s="1" a="1"/>
  <c r="L63" i="24" s="1"/>
  <c r="H63" i="24" s="1"/>
  <c r="K47" i="24" a="1"/>
  <c r="K47" i="24" s="1"/>
  <c r="L47" i="24" s="1" a="1"/>
  <c r="L47" i="24" s="1"/>
  <c r="H47" i="24" s="1"/>
  <c r="K31" i="24" a="1"/>
  <c r="K31" i="24" s="1"/>
  <c r="L31" i="24" s="1" a="1"/>
  <c r="L31" i="24" s="1"/>
  <c r="H31" i="24" s="1"/>
  <c r="K15" i="24" a="1"/>
  <c r="K15" i="24" s="1"/>
  <c r="L15" i="24" s="1" a="1"/>
  <c r="L15" i="24" s="1"/>
  <c r="H15" i="24" s="1"/>
  <c r="K94" i="24" a="1"/>
  <c r="K94" i="24" s="1"/>
  <c r="L94" i="24" s="1" a="1"/>
  <c r="L94" i="24" s="1"/>
  <c r="H94" i="24" s="1"/>
  <c r="K78" i="24" a="1"/>
  <c r="K78" i="24" s="1"/>
  <c r="L78" i="24" s="1" a="1"/>
  <c r="L78" i="24" s="1"/>
  <c r="H78" i="24" s="1"/>
  <c r="K62" i="24" a="1"/>
  <c r="K62" i="24" s="1"/>
  <c r="L62" i="24" s="1" a="1"/>
  <c r="L62" i="24" s="1"/>
  <c r="H62" i="24" s="1"/>
  <c r="K46" i="24" a="1"/>
  <c r="K46" i="24" s="1"/>
  <c r="L46" i="24" s="1" a="1"/>
  <c r="L46" i="24" s="1"/>
  <c r="H46" i="24" s="1"/>
  <c r="K30" i="24" a="1"/>
  <c r="K30" i="24" s="1"/>
  <c r="L30" i="24" s="1" a="1"/>
  <c r="L30" i="24" s="1"/>
  <c r="H30" i="24" s="1"/>
  <c r="K14" i="24" a="1"/>
  <c r="K14" i="24" s="1"/>
  <c r="L14" i="24" s="1" a="1"/>
  <c r="L14" i="24" s="1"/>
  <c r="H14" i="24" s="1"/>
  <c r="K93" i="24" a="1"/>
  <c r="K93" i="24" s="1"/>
  <c r="L93" i="24" s="1" a="1"/>
  <c r="L93" i="24" s="1"/>
  <c r="H93" i="24" s="1"/>
  <c r="K77" i="24" a="1"/>
  <c r="K77" i="24" s="1"/>
  <c r="L77" i="24" s="1" a="1"/>
  <c r="L77" i="24" s="1"/>
  <c r="H77" i="24" s="1"/>
  <c r="K61" i="24" a="1"/>
  <c r="K61" i="24" s="1"/>
  <c r="L61" i="24" s="1" a="1"/>
  <c r="L61" i="24" s="1"/>
  <c r="H61" i="24" s="1"/>
  <c r="K45" i="24" a="1"/>
  <c r="K45" i="24" s="1"/>
  <c r="L45" i="24" s="1" a="1"/>
  <c r="L45" i="24" s="1"/>
  <c r="H45" i="24" s="1"/>
  <c r="K29" i="24" a="1"/>
  <c r="K29" i="24" s="1"/>
  <c r="L29" i="24" s="1" a="1"/>
  <c r="L29" i="24" s="1"/>
  <c r="H29" i="24" s="1"/>
  <c r="K13" i="24" a="1"/>
  <c r="K13" i="24" s="1"/>
  <c r="L13" i="24" s="1" a="1"/>
  <c r="L13" i="24" s="1"/>
  <c r="H13" i="24" s="1"/>
  <c r="K92" i="24" a="1"/>
  <c r="K92" i="24" s="1"/>
  <c r="L92" i="24" s="1" a="1"/>
  <c r="L92" i="24" s="1"/>
  <c r="H92" i="24" s="1"/>
  <c r="K76" i="24" a="1"/>
  <c r="K76" i="24" s="1"/>
  <c r="L76" i="24" s="1" a="1"/>
  <c r="L76" i="24" s="1"/>
  <c r="H76" i="24" s="1"/>
  <c r="K60" i="24" a="1"/>
  <c r="K60" i="24" s="1"/>
  <c r="L60" i="24" s="1" a="1"/>
  <c r="L60" i="24" s="1"/>
  <c r="H60" i="24" s="1"/>
  <c r="K44" i="24" a="1"/>
  <c r="K44" i="24" s="1"/>
  <c r="L44" i="24" s="1" a="1"/>
  <c r="L44" i="24" s="1"/>
  <c r="H44" i="24" s="1"/>
  <c r="K28" i="24" a="1"/>
  <c r="K28" i="24" s="1"/>
  <c r="L28" i="24" s="1" a="1"/>
  <c r="L28" i="24" s="1"/>
  <c r="H28" i="24" s="1"/>
  <c r="K12" i="24" a="1"/>
  <c r="K12" i="24" s="1"/>
  <c r="L12" i="24" s="1" a="1"/>
  <c r="L12" i="24" s="1"/>
  <c r="H12" i="24" s="1"/>
  <c r="K83" i="24" a="1"/>
  <c r="K83" i="24" s="1"/>
  <c r="L83" i="24" s="1" a="1"/>
  <c r="L83" i="24" s="1"/>
  <c r="H83" i="24" s="1"/>
  <c r="K91" i="24" a="1"/>
  <c r="K91" i="24" s="1"/>
  <c r="L91" i="24" s="1" a="1"/>
  <c r="L91" i="24" s="1"/>
  <c r="H91" i="24" s="1"/>
  <c r="K75" i="24" a="1"/>
  <c r="K75" i="24" s="1"/>
  <c r="L75" i="24" s="1" a="1"/>
  <c r="L75" i="24" s="1"/>
  <c r="H75" i="24" s="1"/>
  <c r="K59" i="24" a="1"/>
  <c r="K59" i="24" s="1"/>
  <c r="L59" i="24" s="1" a="1"/>
  <c r="L59" i="24" s="1"/>
  <c r="H59" i="24" s="1"/>
  <c r="K43" i="24" a="1"/>
  <c r="K43" i="24" s="1"/>
  <c r="L43" i="24" s="1" a="1"/>
  <c r="L43" i="24" s="1"/>
  <c r="H43" i="24" s="1"/>
  <c r="K27" i="24" a="1"/>
  <c r="K27" i="24" s="1"/>
  <c r="L27" i="24" s="1" a="1"/>
  <c r="L27" i="24" s="1"/>
  <c r="H27" i="24" s="1"/>
  <c r="K11" i="24" a="1"/>
  <c r="K11" i="24" s="1"/>
  <c r="L11" i="24" s="1" a="1"/>
  <c r="L11" i="24" s="1"/>
  <c r="H11" i="24" s="1"/>
  <c r="K90" i="24" a="1"/>
  <c r="K90" i="24" s="1"/>
  <c r="L90" i="24" s="1" a="1"/>
  <c r="L90" i="24" s="1"/>
  <c r="H90" i="24" s="1"/>
  <c r="K74" i="24" a="1"/>
  <c r="K74" i="24" s="1"/>
  <c r="L74" i="24" s="1" a="1"/>
  <c r="L74" i="24" s="1"/>
  <c r="H74" i="24" s="1"/>
  <c r="K58" i="24" a="1"/>
  <c r="K58" i="24" s="1"/>
  <c r="L58" i="24" s="1" a="1"/>
  <c r="L58" i="24" s="1"/>
  <c r="H58" i="24" s="1"/>
  <c r="K42" i="24" a="1"/>
  <c r="K42" i="24" s="1"/>
  <c r="L42" i="24" s="1" a="1"/>
  <c r="L42" i="24" s="1"/>
  <c r="H42" i="24" s="1"/>
  <c r="K26" i="24" a="1"/>
  <c r="K26" i="24" s="1"/>
  <c r="L26" i="24" s="1" a="1"/>
  <c r="L26" i="24" s="1"/>
  <c r="H26" i="24" s="1"/>
  <c r="K10" i="24" a="1"/>
  <c r="K10" i="24" s="1"/>
  <c r="L10" i="24" s="1" a="1"/>
  <c r="L10" i="24" s="1"/>
  <c r="H10" i="24" s="1"/>
  <c r="K89" i="24" a="1"/>
  <c r="K89" i="24" s="1"/>
  <c r="L89" i="24" s="1" a="1"/>
  <c r="L89" i="24" s="1"/>
  <c r="H89" i="24" s="1"/>
  <c r="K73" i="24" a="1"/>
  <c r="K73" i="24" s="1"/>
  <c r="L73" i="24" s="1" a="1"/>
  <c r="L73" i="24" s="1"/>
  <c r="H73" i="24" s="1"/>
  <c r="K57" i="24" a="1"/>
  <c r="K57" i="24" s="1"/>
  <c r="L57" i="24" s="1" a="1"/>
  <c r="L57" i="24" s="1"/>
  <c r="H57" i="24" s="1"/>
  <c r="K41" i="24" a="1"/>
  <c r="K41" i="24" s="1"/>
  <c r="L41" i="24" s="1" a="1"/>
  <c r="L41" i="24" s="1"/>
  <c r="H41" i="24" s="1"/>
  <c r="K25" i="24" a="1"/>
  <c r="K25" i="24" s="1"/>
  <c r="L25" i="24" s="1" a="1"/>
  <c r="L25" i="24" s="1"/>
  <c r="H25" i="24" s="1"/>
  <c r="K9" i="24" a="1"/>
  <c r="K9" i="24" s="1"/>
  <c r="L9" i="24" s="1" a="1"/>
  <c r="L9" i="24" s="1"/>
  <c r="H9" i="24" s="1"/>
  <c r="K88" i="24" a="1"/>
  <c r="K88" i="24" s="1"/>
  <c r="L88" i="24" s="1" a="1"/>
  <c r="L88" i="24" s="1"/>
  <c r="H88" i="24" s="1"/>
  <c r="K72" i="24" a="1"/>
  <c r="K72" i="24" s="1"/>
  <c r="L72" i="24" s="1" a="1"/>
  <c r="L72" i="24" s="1"/>
  <c r="H72" i="24" s="1"/>
  <c r="K56" i="24" a="1"/>
  <c r="K56" i="24" s="1"/>
  <c r="L56" i="24" s="1" a="1"/>
  <c r="L56" i="24" s="1"/>
  <c r="H56" i="24" s="1"/>
  <c r="K40" i="24" a="1"/>
  <c r="K40" i="24" s="1"/>
  <c r="L40" i="24" s="1" a="1"/>
  <c r="L40" i="24" s="1"/>
  <c r="H40" i="24" s="1"/>
  <c r="K24" i="24" a="1"/>
  <c r="K24" i="24" s="1"/>
  <c r="L24" i="24" s="1" a="1"/>
  <c r="L24" i="24" s="1"/>
  <c r="H24" i="24" s="1"/>
  <c r="K8" i="24" a="1"/>
  <c r="K8" i="24" s="1"/>
  <c r="L8" i="24" s="1" a="1"/>
  <c r="L8" i="24" s="1"/>
  <c r="H8" i="24" s="1"/>
  <c r="K19" i="24" a="1"/>
  <c r="K19" i="24" s="1"/>
  <c r="L19" i="24" s="1" a="1"/>
  <c r="L19" i="24" s="1"/>
  <c r="H19" i="24" s="1"/>
  <c r="K87" i="24" a="1"/>
  <c r="K87" i="24" s="1"/>
  <c r="L87" i="24" s="1" a="1"/>
  <c r="L87" i="24" s="1"/>
  <c r="H87" i="24" s="1"/>
  <c r="K71" i="24" a="1"/>
  <c r="K71" i="24" s="1"/>
  <c r="L71" i="24" s="1" a="1"/>
  <c r="L71" i="24" s="1"/>
  <c r="H71" i="24" s="1"/>
  <c r="K55" i="24" a="1"/>
  <c r="K55" i="24" s="1"/>
  <c r="L55" i="24" s="1" a="1"/>
  <c r="L55" i="24" s="1"/>
  <c r="H55" i="24" s="1"/>
  <c r="K39" i="24" a="1"/>
  <c r="K39" i="24" s="1"/>
  <c r="L39" i="24" s="1" a="1"/>
  <c r="L39" i="24" s="1"/>
  <c r="H39" i="24" s="1"/>
  <c r="K23" i="24" a="1"/>
  <c r="K23" i="24" s="1"/>
  <c r="L23" i="24" s="1" a="1"/>
  <c r="L23" i="24" s="1"/>
  <c r="H23" i="24" s="1"/>
  <c r="K51" i="24" a="1"/>
  <c r="K51" i="24" s="1"/>
  <c r="L51" i="24" s="1" a="1"/>
  <c r="L51" i="24" s="1"/>
  <c r="H51" i="24" s="1"/>
  <c r="K86" i="24" a="1"/>
  <c r="K86" i="24" s="1"/>
  <c r="L86" i="24" s="1" a="1"/>
  <c r="L86" i="24" s="1"/>
  <c r="H86" i="24" s="1"/>
  <c r="K70" i="24" a="1"/>
  <c r="K70" i="24" s="1"/>
  <c r="L70" i="24" s="1" a="1"/>
  <c r="L70" i="24" s="1"/>
  <c r="H70" i="24" s="1"/>
  <c r="K54" i="24" a="1"/>
  <c r="K54" i="24" s="1"/>
  <c r="L54" i="24" s="1" a="1"/>
  <c r="L54" i="24" s="1"/>
  <c r="H54" i="24" s="1"/>
  <c r="K38" i="24" a="1"/>
  <c r="K38" i="24" s="1"/>
  <c r="L38" i="24" s="1" a="1"/>
  <c r="L38" i="24" s="1"/>
  <c r="H38" i="24" s="1"/>
  <c r="K22" i="24" a="1"/>
  <c r="K22" i="24" s="1"/>
  <c r="L22" i="24" s="1" a="1"/>
  <c r="L22" i="24" s="1"/>
  <c r="H22" i="24" s="1"/>
  <c r="K101" i="24" a="1"/>
  <c r="K101" i="24" s="1"/>
  <c r="L101" i="24" s="1" a="1"/>
  <c r="L101" i="24" s="1"/>
  <c r="H101" i="24" s="1"/>
  <c r="K85" i="24" a="1"/>
  <c r="K85" i="24" s="1"/>
  <c r="L85" i="24" s="1" a="1"/>
  <c r="L85" i="24" s="1"/>
  <c r="H85" i="24" s="1"/>
  <c r="K69" i="24" a="1"/>
  <c r="K69" i="24" s="1"/>
  <c r="L69" i="24" s="1" a="1"/>
  <c r="L69" i="24" s="1"/>
  <c r="H69" i="24" s="1"/>
  <c r="K53" i="24" a="1"/>
  <c r="K53" i="24" s="1"/>
  <c r="L53" i="24" s="1" a="1"/>
  <c r="L53" i="24" s="1"/>
  <c r="H53" i="24" s="1"/>
  <c r="K37" i="24" a="1"/>
  <c r="K37" i="24" s="1"/>
  <c r="L37" i="24" s="1" a="1"/>
  <c r="L37" i="24" s="1"/>
  <c r="H37" i="24" s="1"/>
  <c r="K21" i="24" a="1"/>
  <c r="K21" i="24" s="1"/>
  <c r="L21" i="24" s="1" a="1"/>
  <c r="L21" i="24" s="1"/>
  <c r="H21" i="24" s="1"/>
  <c r="K100" i="24" a="1"/>
  <c r="K100" i="24" s="1"/>
  <c r="L100" i="24" s="1" a="1"/>
  <c r="L100" i="24" s="1"/>
  <c r="H100" i="24" s="1"/>
  <c r="K84" i="24" a="1"/>
  <c r="K84" i="24" s="1"/>
  <c r="L84" i="24" s="1" a="1"/>
  <c r="L84" i="24" s="1"/>
  <c r="H84" i="24" s="1"/>
  <c r="K68" i="24" a="1"/>
  <c r="K68" i="24" s="1"/>
  <c r="L68" i="24" s="1" a="1"/>
  <c r="L68" i="24" s="1"/>
  <c r="H68" i="24" s="1"/>
  <c r="K52" i="24" a="1"/>
  <c r="K52" i="24" s="1"/>
  <c r="L52" i="24" s="1" a="1"/>
  <c r="L52" i="24" s="1"/>
  <c r="H52" i="24" s="1"/>
  <c r="K36" i="24" a="1"/>
  <c r="K36" i="24" s="1"/>
  <c r="L36" i="24" s="1" a="1"/>
  <c r="L36" i="24" s="1"/>
  <c r="H36" i="24" s="1"/>
  <c r="K20" i="24" a="1"/>
  <c r="K20" i="24" s="1"/>
  <c r="L20" i="24" s="1" a="1"/>
  <c r="L20" i="24" s="1"/>
  <c r="H20" i="24" s="1"/>
  <c r="K7" i="24" a="1"/>
  <c r="K7" i="24" s="1"/>
  <c r="L7" i="24" s="1" a="1"/>
  <c r="L7" i="24" s="1"/>
  <c r="H7" i="24" s="1"/>
  <c r="K6" i="24" a="1"/>
  <c r="K6" i="24" s="1"/>
  <c r="L6" i="24" s="1" a="1"/>
  <c r="L6" i="24" s="1"/>
  <c r="H6" i="24" s="1"/>
  <c r="F2" i="32"/>
  <c r="F18" i="21" s="1"/>
  <c r="G2" i="30"/>
  <c r="F17" i="21" s="1"/>
  <c r="F2" i="28"/>
  <c r="F14" i="21" s="1"/>
  <c r="I33" i="25"/>
  <c r="L25" i="25" a="1"/>
  <c r="L25" i="25" s="1"/>
  <c r="I25" i="25" s="1"/>
  <c r="L41" i="25" a="1"/>
  <c r="L41" i="25" s="1"/>
  <c r="I41" i="25" s="1"/>
  <c r="L4" i="24" a="1"/>
  <c r="L4" i="24" s="1"/>
  <c r="H4" i="24" s="1"/>
  <c r="L5" i="24" a="1"/>
  <c r="L5" i="24" s="1"/>
  <c r="H5" i="24" s="1"/>
  <c r="H2" i="31"/>
  <c r="I2" i="31" s="1"/>
  <c r="F16" i="21" s="1"/>
  <c r="G2" i="27"/>
  <c r="F13" i="21" s="1"/>
  <c r="E97" i="26"/>
  <c r="E81" i="26"/>
  <c r="E65" i="26"/>
  <c r="E49" i="26"/>
  <c r="E33" i="26"/>
  <c r="E17" i="26"/>
  <c r="E96" i="26"/>
  <c r="E80" i="26"/>
  <c r="E64" i="26"/>
  <c r="E48" i="26"/>
  <c r="E32" i="26"/>
  <c r="E16" i="26"/>
  <c r="E95" i="26"/>
  <c r="E79" i="26"/>
  <c r="E63" i="26"/>
  <c r="E47" i="26"/>
  <c r="E31" i="26"/>
  <c r="E15" i="26"/>
  <c r="E94" i="26"/>
  <c r="E78" i="26"/>
  <c r="E62" i="26"/>
  <c r="E46" i="26"/>
  <c r="E30" i="26"/>
  <c r="E14" i="26"/>
  <c r="E93" i="26"/>
  <c r="E77" i="26"/>
  <c r="E61" i="26"/>
  <c r="E45" i="26"/>
  <c r="E29" i="26"/>
  <c r="E13" i="26"/>
  <c r="E92" i="26"/>
  <c r="E76" i="26"/>
  <c r="E60" i="26"/>
  <c r="E44" i="26"/>
  <c r="E28" i="26"/>
  <c r="E12" i="26"/>
  <c r="E91" i="26"/>
  <c r="E75" i="26"/>
  <c r="E59" i="26"/>
  <c r="E43" i="26"/>
  <c r="E27" i="26"/>
  <c r="E11" i="26"/>
  <c r="E90" i="26"/>
  <c r="E74" i="26"/>
  <c r="E58" i="26"/>
  <c r="E42" i="26"/>
  <c r="E26" i="26"/>
  <c r="E10" i="26"/>
  <c r="E89" i="26"/>
  <c r="E73" i="26"/>
  <c r="E57" i="26"/>
  <c r="E41" i="26"/>
  <c r="E25" i="26"/>
  <c r="E9" i="26"/>
  <c r="E88" i="26"/>
  <c r="E72" i="26"/>
  <c r="E56" i="26"/>
  <c r="E40" i="26"/>
  <c r="E24" i="26"/>
  <c r="E8" i="26"/>
  <c r="E87" i="26"/>
  <c r="E71" i="26"/>
  <c r="E55" i="26"/>
  <c r="E39" i="26"/>
  <c r="E23" i="26"/>
  <c r="E7" i="26"/>
  <c r="E86" i="26"/>
  <c r="E70" i="26"/>
  <c r="E54" i="26"/>
  <c r="E38" i="26"/>
  <c r="E22" i="26"/>
  <c r="E6" i="26"/>
  <c r="E101" i="26"/>
  <c r="E85" i="26"/>
  <c r="E69" i="26"/>
  <c r="E53" i="26"/>
  <c r="E37" i="26"/>
  <c r="E21" i="26"/>
  <c r="E5" i="26"/>
  <c r="E100" i="26"/>
  <c r="E84" i="26"/>
  <c r="E68" i="26"/>
  <c r="E52" i="26"/>
  <c r="E36" i="26"/>
  <c r="E20" i="26"/>
  <c r="E99" i="26"/>
  <c r="E83" i="26"/>
  <c r="E67" i="26"/>
  <c r="E51" i="26"/>
  <c r="E35" i="26"/>
  <c r="E19" i="26"/>
  <c r="E98" i="26"/>
  <c r="E82" i="26"/>
  <c r="E66" i="26"/>
  <c r="E50" i="26"/>
  <c r="E34" i="26"/>
  <c r="E18" i="26"/>
  <c r="I9" i="25"/>
  <c r="L4" i="25" a="1"/>
  <c r="L4" i="25" s="1"/>
  <c r="I4" i="25" s="1"/>
  <c r="K2" i="25" s="1"/>
  <c r="J2" i="25" s="1"/>
  <c r="I2" i="25" s="1"/>
  <c r="I101" i="25"/>
  <c r="I89" i="25"/>
  <c r="I63" i="25"/>
  <c r="I27" i="25"/>
  <c r="I15" i="25"/>
  <c r="I75" i="25"/>
  <c r="I100" i="25"/>
  <c r="I62" i="25"/>
  <c r="I87" i="25"/>
  <c r="I61" i="25"/>
  <c r="I49" i="25"/>
  <c r="I37" i="25"/>
  <c r="I26" i="25"/>
  <c r="I48" i="25"/>
  <c r="I85" i="25"/>
  <c r="I73" i="25"/>
  <c r="I47" i="25"/>
  <c r="I24" i="25"/>
  <c r="I12" i="25"/>
  <c r="I36" i="25"/>
  <c r="I98" i="25"/>
  <c r="I72" i="25"/>
  <c r="I35" i="25"/>
  <c r="I86" i="25"/>
  <c r="I97" i="25"/>
  <c r="I71" i="25"/>
  <c r="I11" i="25"/>
  <c r="I50" i="25"/>
  <c r="I96" i="25"/>
  <c r="I83" i="25"/>
  <c r="I70" i="25"/>
  <c r="I58" i="25"/>
  <c r="I45" i="25"/>
  <c r="I34" i="25"/>
  <c r="I88" i="25"/>
  <c r="I99" i="25"/>
  <c r="I95" i="25"/>
  <c r="I69" i="25"/>
  <c r="I57" i="25"/>
  <c r="I44" i="25"/>
  <c r="I21" i="25"/>
  <c r="I10" i="25"/>
  <c r="I74" i="25"/>
  <c r="I94" i="25"/>
  <c r="I82" i="25"/>
  <c r="I68" i="25"/>
  <c r="I56" i="25"/>
  <c r="I32" i="25"/>
  <c r="I20" i="25"/>
  <c r="I93" i="25"/>
  <c r="I81" i="25"/>
  <c r="I55" i="25"/>
  <c r="I31" i="25"/>
  <c r="I8" i="25"/>
  <c r="I59" i="25"/>
  <c r="I80" i="25"/>
  <c r="I67" i="25"/>
  <c r="I54" i="25"/>
  <c r="I19" i="25"/>
  <c r="I7" i="25"/>
  <c r="I23" i="25"/>
  <c r="I79" i="25"/>
  <c r="I53" i="25"/>
  <c r="I42" i="25"/>
  <c r="I13" i="25"/>
  <c r="I84" i="25"/>
  <c r="I78" i="25"/>
  <c r="I66" i="25"/>
  <c r="I52" i="25"/>
  <c r="I29" i="25"/>
  <c r="I18" i="25"/>
  <c r="I77" i="25"/>
  <c r="I65" i="25"/>
  <c r="I40" i="25"/>
  <c r="I28" i="25"/>
  <c r="I17" i="25"/>
  <c r="I60" i="25"/>
  <c r="I90" i="25"/>
  <c r="I76" i="25"/>
  <c r="I64" i="25"/>
  <c r="I39" i="25"/>
  <c r="I16" i="25"/>
  <c r="I5" i="25"/>
  <c r="N4" i="21"/>
  <c r="F15" i="21" l="1"/>
  <c r="H2" i="24"/>
  <c r="F10" i="21" s="1"/>
  <c r="E2" i="26"/>
  <c r="F12" i="21" s="1"/>
  <c r="S4" i="21"/>
  <c r="N5" i="21"/>
  <c r="S5" i="21" s="1"/>
  <c r="F11" i="21" l="1"/>
  <c r="M4" i="23"/>
  <c r="N4" i="23" s="1"/>
  <c r="J4" i="23" s="1"/>
  <c r="J2" i="23" s="1"/>
  <c r="F9" i="21" s="1"/>
  <c r="F20" i="21" l="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<sst xmlns="http://schemas.openxmlformats.org/spreadsheetml/2006/main" count="473" uniqueCount="211">
  <si>
    <t>SCIE-SSCI-AHCI Dergi</t>
  </si>
  <si>
    <t>ESCI Dergi</t>
  </si>
  <si>
    <t>Atıf</t>
  </si>
  <si>
    <t>Kitap</t>
  </si>
  <si>
    <t>Ulakbim TR Dizin Dergi</t>
  </si>
  <si>
    <t>SENSE A</t>
  </si>
  <si>
    <t>SENSE B</t>
  </si>
  <si>
    <t>SENSE C</t>
  </si>
  <si>
    <t>SENSE D</t>
  </si>
  <si>
    <t>SENSE E</t>
  </si>
  <si>
    <t>Kitap Bölümü</t>
  </si>
  <si>
    <t>Uluslararası</t>
  </si>
  <si>
    <t>Sense Kitap</t>
  </si>
  <si>
    <t>Ulusal</t>
  </si>
  <si>
    <t>Uluslararası Kongre Başkanlığı</t>
  </si>
  <si>
    <t>TÜBA Ödülü</t>
  </si>
  <si>
    <t>TÜBİTAK Ödülü</t>
  </si>
  <si>
    <t>GEBİP Ödülü</t>
  </si>
  <si>
    <t>Scopus</t>
  </si>
  <si>
    <t>Sobiad, Ebsco, Doaj, Indeks Copernicus</t>
  </si>
  <si>
    <t>Yabancı Öğrenci Doktora Tez Danışmanlığı</t>
  </si>
  <si>
    <t>2 Yazarlı</t>
  </si>
  <si>
    <t>3 Yazarlı</t>
  </si>
  <si>
    <t>Eş Danışman</t>
  </si>
  <si>
    <t>Danışman</t>
  </si>
  <si>
    <t>Başlıca Yazar</t>
  </si>
  <si>
    <t>1. BÖLÜM: BİLİMSEL MAKALELER</t>
  </si>
  <si>
    <t>2. BÖLÜM: KİTAP</t>
  </si>
  <si>
    <t>3. BÖLÜM: ATIF</t>
  </si>
  <si>
    <t>4. BÖLÜM: PATENT ve GİRİŞİMCİLİK</t>
  </si>
  <si>
    <t>Başvuru Tarihi:</t>
  </si>
  <si>
    <t xml:space="preserve">Doktora Sonrası Geçen Yıl: </t>
  </si>
  <si>
    <t>Doçentlik Sonrası Geçen Yıl:</t>
  </si>
  <si>
    <t>Uluslararası Teşvik Ödülü</t>
  </si>
  <si>
    <t xml:space="preserve">Doktora/Tıpta-Diş Hek. Uzmanlık   Tarihi: </t>
  </si>
  <si>
    <t>ÜAK Doçentlik Tarihi:</t>
  </si>
  <si>
    <t>Yabancı Dili:</t>
  </si>
  <si>
    <t>Yabancı Dil Puanı:</t>
  </si>
  <si>
    <t>Akademik Yükseltme ve Atama Aday Bilgileri</t>
  </si>
  <si>
    <t>Yabancı Dil Sınavı:</t>
  </si>
  <si>
    <t>Atandığı Son Kadro Tarihi:</t>
  </si>
  <si>
    <t>Seçiniz</t>
  </si>
  <si>
    <t>YDS</t>
  </si>
  <si>
    <t>YÖKDİL</t>
  </si>
  <si>
    <t>KPDS</t>
  </si>
  <si>
    <t>ÜDS</t>
  </si>
  <si>
    <t>Sıra No</t>
  </si>
  <si>
    <t>Kategori</t>
  </si>
  <si>
    <t>Yazar Sayısı</t>
  </si>
  <si>
    <t>Tek Yazarlı</t>
  </si>
  <si>
    <t>4+ Yazarlı</t>
  </si>
  <si>
    <t>Yazar Statüsü</t>
  </si>
  <si>
    <t>Yayın Statüsü</t>
  </si>
  <si>
    <t xml:space="preserve">Atıf Yapan Eserin Künyesi </t>
  </si>
  <si>
    <t>Lisansüstü Tezden Üretilmiş</t>
  </si>
  <si>
    <t>2. BÖLÜM- KİTAP</t>
  </si>
  <si>
    <t>Evet</t>
  </si>
  <si>
    <t>Hayır</t>
  </si>
  <si>
    <t xml:space="preserve">4. BÖLÜM - Patent ve Girişimcilik </t>
  </si>
  <si>
    <t>Patent veya Girişimcilik Faaliyeti</t>
  </si>
  <si>
    <t>5. BÖLÜM - Tez Yönetimi</t>
  </si>
  <si>
    <t>Yurtdışı Ortak Yayın*</t>
  </si>
  <si>
    <t>*Uluslararası sıralama kuruluşlarında (THE, ARWU, URAP veya QS) ilk 1000’e girmiş yurt dışındaki eğitim kurumlarından en az bir yazarın bulunduğu iş birliği çerçevesindeki çalışmalardan üretilen makaleler</t>
  </si>
  <si>
    <t xml:space="preserve">1. BÖLÜM- Bilimsel Makaleler </t>
  </si>
  <si>
    <t>Atıfın Alındığı Yıl</t>
  </si>
  <si>
    <t>H-İndeksi =</t>
  </si>
  <si>
    <t>Kitap/kitap bölümü yazarı, editör ile aynı kişi ise sadece beyan edilen tek bir kategoriden puan alınır.
Kitabın basıldığı yıldaki “Sense Ranking of Academic Publishers“ sınıflaması kullanılır.</t>
  </si>
  <si>
    <t>3. BÖLÜM- Atıf</t>
  </si>
  <si>
    <t>Danışman Statüsü</t>
  </si>
  <si>
    <t xml:space="preserve">Danışman </t>
  </si>
  <si>
    <t>Tezin Künyesi</t>
  </si>
  <si>
    <t>Tez Statüsü</t>
  </si>
  <si>
    <t>Çok disiplinli</t>
  </si>
  <si>
    <t>Üniversite-Sanayi İşbirlikli</t>
  </si>
  <si>
    <t>Tek disiplinli</t>
  </si>
  <si>
    <t xml:space="preserve">Adayın danışmanlığını yaptığı son yedi yılda tamamlanan lisansüstü tezlerden aşağıdaki puanlar alınır. 
Tez önerisi aşamasından itibaren danışmanlığı yapılan tezler dikkate alınır. </t>
  </si>
  <si>
    <t>Uluslararası Proje</t>
  </si>
  <si>
    <t>Ulusal Proje</t>
  </si>
  <si>
    <t>Projedeki Görevi</t>
  </si>
  <si>
    <t>Yürütücü veya Koordinatör</t>
  </si>
  <si>
    <t>Araştırmacı veya Bursiyer</t>
  </si>
  <si>
    <t>Bütçesi</t>
  </si>
  <si>
    <t>Proje Bilgileri</t>
  </si>
  <si>
    <t>6. BÖLÜM - Bilimsel Araştırma Projeleri</t>
  </si>
  <si>
    <t>7. BÖLÜM - Bilimsel Toplantı Faaliyeti</t>
  </si>
  <si>
    <t>Kongre Bildiri Kitapçığı</t>
  </si>
  <si>
    <t>SCIE, SSCI, AHCI Dergi</t>
  </si>
  <si>
    <t>Yayımlanma Yeri</t>
  </si>
  <si>
    <t>Yılı</t>
  </si>
  <si>
    <t>Yayın Türü</t>
  </si>
  <si>
    <t>Özet</t>
  </si>
  <si>
    <t>Tam Metin</t>
  </si>
  <si>
    <t>Bildiri Künyesi</t>
  </si>
  <si>
    <t>Son beş yıldaki faaliyetler puanlanır ve bu kategorideki eserlerden en fazla 20 puan alınır.</t>
  </si>
  <si>
    <t>Faaliyet Türü</t>
  </si>
  <si>
    <t>Yabancı Dilde Ders</t>
  </si>
  <si>
    <t xml:space="preserve">Akredite Birimde Ders </t>
  </si>
  <si>
    <t>Var</t>
  </si>
  <si>
    <t>Yok</t>
  </si>
  <si>
    <t>8. BÖLÜM- Eğitim Öğretim ve Akreditasyon Faaliyetleri</t>
  </si>
  <si>
    <t>Eğitici Eğitimi Belgesi =</t>
  </si>
  <si>
    <t>Ölçme Değerlendirme Belgesi =</t>
  </si>
  <si>
    <t>Bu kategoriden en fazla 100 puan alınır
Son beş yıldaki dersler dikkate alınır.
Ders bilgi paketlerinin, TYYÇ uyumunun yapılması ve Belirtke tablosunun %100 tamamlanmış olması durumunda bu kısımdan puan alınır.
Yabancı dil alanları ve hazırlık sınıflarında verilen derslerden bu kategoriden puan alınmaz.</t>
  </si>
  <si>
    <t>Faaliyet/Ders Bilgileri</t>
  </si>
  <si>
    <t>Ortak Diploma Programında Ders</t>
  </si>
  <si>
    <t>Akreditasyon Komisyonunda Görev</t>
  </si>
  <si>
    <t>Faaliyet Yılı Toplamı 
(Komisyon Faaliyeti İçin)</t>
  </si>
  <si>
    <t>AKTS 
(Ders Faaliyeti İçin)</t>
  </si>
  <si>
    <t>9. BÖLÜM - Uluslararasılaşma Faaliyetleri ve Ödüller</t>
  </si>
  <si>
    <t>Uluslararası Kongre Sekreterliği</t>
  </si>
  <si>
    <t>KA2 Yürütücü/Koordinatör</t>
  </si>
  <si>
    <t>KA2 Araştırmacı</t>
  </si>
  <si>
    <t>Yurtdışında Gözlem ve Araştırma Faaliyeti</t>
  </si>
  <si>
    <t>Öğrenci Sayısı
(Danışmanlık Faaliyeti İçin)</t>
  </si>
  <si>
    <t>Faaliyet süresi ( ay)
(Yurt Dışı Gözlem ve Araştırma İçin)</t>
  </si>
  <si>
    <t>Faaliyet/ Ödül Bilgileri</t>
  </si>
  <si>
    <t>10. BÖLÜM - Toplumsal Destek Faaliyetleri/Projeleri</t>
  </si>
  <si>
    <t>Faaliyetteki Görevi</t>
  </si>
  <si>
    <t>Eğitimci</t>
  </si>
  <si>
    <t>Görevli</t>
  </si>
  <si>
    <t>TDP- Sosyal Sorumluluk Projesi</t>
  </si>
  <si>
    <t>Eğitim Merkezi Faaliyetleri</t>
  </si>
  <si>
    <t>Faaliyet Bilgileri</t>
  </si>
  <si>
    <t>Son beş yıldaki faaliyetler dikkate alınır.
Eğitimin belgelendirilmesi şarttır ve bu alandan en fazla 100 puan alınabilir.</t>
  </si>
  <si>
    <t>Disipline özgü etkinlik ve faaliyetler alanında aynı ödül alınmış ise yüksek puanı olan kategori dikkate alınır.
Sadece SCI-Expanded, SSCI ve AHCI kapsamındaki dergilerde bildirileri yayımlanan kongreler değerlendirmeye alınır.
Danışmanlığı yürütülen yabancı öğrenci lisansüstü tezinin bitmiş olması gereklidir.</t>
  </si>
  <si>
    <t>11. BÖLÜM - Disipline Özgü Etkinlik ve Faaliyetler</t>
  </si>
  <si>
    <t xml:space="preserve">Madde </t>
  </si>
  <si>
    <t>Atıf Alan Yayının Yazar Sayısı</t>
  </si>
  <si>
    <t xml:space="preserve">Yayınlandığı Süreç  </t>
  </si>
  <si>
    <t>PUAN</t>
  </si>
  <si>
    <t>Ortak Yazar</t>
  </si>
  <si>
    <r>
      <t xml:space="preserve">SCIE-SSCI-AHCI Dergi </t>
    </r>
    <r>
      <rPr>
        <b/>
        <sz val="12"/>
        <color theme="0"/>
        <rFont val="Calibri"/>
        <family val="2"/>
        <scheme val="minor"/>
      </rPr>
      <t xml:space="preserve">Q1 </t>
    </r>
    <r>
      <rPr>
        <sz val="12"/>
        <color theme="0"/>
        <rFont val="Calibri"/>
        <family val="2"/>
        <scheme val="minor"/>
      </rPr>
      <t>(%10)*</t>
    </r>
  </si>
  <si>
    <r>
      <t xml:space="preserve">SCIE-SSCI-AHCI Dergi </t>
    </r>
    <r>
      <rPr>
        <b/>
        <sz val="12"/>
        <color theme="0"/>
        <rFont val="Calibri"/>
        <family val="2"/>
        <scheme val="minor"/>
      </rPr>
      <t>Q1</t>
    </r>
    <r>
      <rPr>
        <sz val="12"/>
        <color theme="0"/>
        <rFont val="Calibri"/>
        <family val="2"/>
        <scheme val="minor"/>
      </rPr>
      <t>*</t>
    </r>
  </si>
  <si>
    <r>
      <t xml:space="preserve">SCIE-SSCI-AHCI Dergi </t>
    </r>
    <r>
      <rPr>
        <b/>
        <sz val="12"/>
        <color theme="0"/>
        <rFont val="Calibri"/>
        <family val="2"/>
        <scheme val="minor"/>
      </rPr>
      <t>Q2</t>
    </r>
    <r>
      <rPr>
        <sz val="12"/>
        <color theme="0"/>
        <rFont val="Calibri"/>
        <family val="2"/>
        <scheme val="minor"/>
      </rPr>
      <t>*</t>
    </r>
  </si>
  <si>
    <r>
      <t xml:space="preserve">SCIE-SSCI-AHCI Dergi </t>
    </r>
    <r>
      <rPr>
        <b/>
        <sz val="12"/>
        <color theme="0"/>
        <rFont val="Calibri"/>
        <family val="2"/>
        <scheme val="minor"/>
      </rPr>
      <t>Q3</t>
    </r>
    <r>
      <rPr>
        <sz val="12"/>
        <color theme="0"/>
        <rFont val="Calibri"/>
        <family val="2"/>
        <scheme val="minor"/>
      </rPr>
      <t>*</t>
    </r>
  </si>
  <si>
    <r>
      <t xml:space="preserve">SCIE-SSCI-AHCI Dergi </t>
    </r>
    <r>
      <rPr>
        <b/>
        <sz val="12"/>
        <color theme="0"/>
        <rFont val="Calibri"/>
        <family val="2"/>
        <scheme val="minor"/>
      </rPr>
      <t>Q4</t>
    </r>
    <r>
      <rPr>
        <sz val="12"/>
        <color theme="0"/>
        <rFont val="Calibri"/>
        <family val="2"/>
        <scheme val="minor"/>
      </rPr>
      <t>*</t>
    </r>
  </si>
  <si>
    <t>Yayın Künyesi</t>
  </si>
  <si>
    <t>TOPLAM PUAN</t>
  </si>
  <si>
    <t>Bölüm Yazarı</t>
  </si>
  <si>
    <t>Editör</t>
  </si>
  <si>
    <t>Yazar</t>
  </si>
  <si>
    <t>Kategori Puan</t>
  </si>
  <si>
    <t>Yazar Sayısına Bölünmüş</t>
  </si>
  <si>
    <t>Yayın Statüsü
Kitap/Bölüm</t>
  </si>
  <si>
    <t xml:space="preserve">TOPLAM PUAN </t>
  </si>
  <si>
    <t>Diğer Kitap/Dergi</t>
  </si>
  <si>
    <t>Kanun</t>
  </si>
  <si>
    <t>1-5 Yazarlı</t>
  </si>
  <si>
    <t>5+ Yazarlı</t>
  </si>
  <si>
    <t>H indeksi</t>
  </si>
  <si>
    <t>Adayın kendi yayınlarına yaptığı atıflar puanlamada değerlendirmeye alınmaz.
Son beş yıla ait olan atıflar dikkate alınır.
WoS tarafından hesaplanan h-indeksi değeri dikkate alınır ve bu maddeden en fazla 200 puan alınabilir.
Toplam atıf puanından en fazla 250 puan alınabilir</t>
  </si>
  <si>
    <t>4.1. Ticarileştirme</t>
  </si>
  <si>
    <t>4.3. Ulusal Patent Tescili</t>
  </si>
  <si>
    <t>4.4. Uluslararası Islahçı Hakkı</t>
  </si>
  <si>
    <t>4.5. Ulusal Islahçı Hakkı</t>
  </si>
  <si>
    <t>4.6. Çeşit Tescili</t>
  </si>
  <si>
    <t>4.7. TGB bölgesinde girişimci</t>
  </si>
  <si>
    <t>4.8. BİGG kapsamında destek alma</t>
  </si>
  <si>
    <t>4.9. Ticarileştirilmiş Tasarım</t>
  </si>
  <si>
    <t>4.10. Ticarileştirilmiş Faydalı Model</t>
  </si>
  <si>
    <t xml:space="preserve">Akademik Yayın Değerlendirme Komisyonu tarafından her yıl Ocak ayında belirlenen miktarlardaki faaliyetler değerlendirmeye alınır.
4.10 ve 4.11 kategorilerinden en fazla 200'er puan alınır. </t>
  </si>
  <si>
    <t>4.2. Uluslararası Patent Tescili</t>
  </si>
  <si>
    <t xml:space="preserve"> 4.11. AR-Ge Geliri Sağlanması</t>
  </si>
  <si>
    <t>Tek Disiplinli</t>
  </si>
  <si>
    <t>Çok Disiplinli</t>
  </si>
  <si>
    <t>Üniversite Sanayi İşbirlikli</t>
  </si>
  <si>
    <t>Doktora Tezi</t>
  </si>
  <si>
    <t>Uzmanlık Tezi</t>
  </si>
  <si>
    <t>Yüksek Lisans Tezi</t>
  </si>
  <si>
    <t>EK PUAN</t>
  </si>
  <si>
    <t>KA2 projeleri ve Jean Monnet Burs bu kapsamda değerlendirmeye alınmaz. 
Bazı projelerde proje bütçesi en az bütçe tutarının üzerinde olan  her bir ek “en az bütçe tutarı” için ilave puan verilmektedir. Bu durumdaki ek puanları ilgili sütunda belirtiniz. 
6.1. için  proje bütçesi en az bütçe tutarının üzerinde ise, her bir ek “en az bütçe tutarı” için ilave 100 puan alınır.
6.3. için proje bütçesi en az bütçe tutarının üzerinde ise, her bir ek “en az bütçe tutarı” için ilave 25 puan alınır. Buradan en fazla 150 puan alınır.
6.5. için proje bütçesi en az bütçe tutarının üzerinde ise, her bir ek “en az bütçe tutarı” için ilave beş puan alınır.</t>
  </si>
  <si>
    <t>AU BAP Projesi</t>
  </si>
  <si>
    <t>Uluslararası Kongre Bildiri Kitapçığı</t>
  </si>
  <si>
    <t>Ulusal Kongre Bildiri Kitapçığı</t>
  </si>
  <si>
    <t>Akredite Birimde Ders</t>
  </si>
  <si>
    <t>10.1. Bütçeli TDP- Sosyal Sorumluluk Projesi</t>
  </si>
  <si>
    <t>10.2. Bütçesiz TDP- Sosyal Sorumluluk Projesi</t>
  </si>
  <si>
    <t>10.3. Eğitim Merkezi Faaliyetleri</t>
  </si>
  <si>
    <t xml:space="preserve">10.4. Sosyal Sorumluluk Çalışmaları </t>
  </si>
  <si>
    <t>5. BÖLÜM- TEZ YÖNETİMİ</t>
  </si>
  <si>
    <t>6. BÖLÜM- PROJELER</t>
  </si>
  <si>
    <t xml:space="preserve">7. BÖLÜM- BİLİMSEL TOPLANTI FAALİYETLERİ </t>
  </si>
  <si>
    <t xml:space="preserve">8. BÖLÜM EĞİTİM-ÖĞRETİM FAALİYETLERİ </t>
  </si>
  <si>
    <t xml:space="preserve">9. BÖLÜM - ULUSLARARASILAŞMA FAALİYETLERİ VE ÖDÜLLER </t>
  </si>
  <si>
    <t>10. BÖLÜM- TDP</t>
  </si>
  <si>
    <t>11. BÖLÜM- DİSİPLİNE ÖZGÜ</t>
  </si>
  <si>
    <t>FAALİYET</t>
  </si>
  <si>
    <t>PROFESÖR</t>
  </si>
  <si>
    <t>DOÇENT</t>
  </si>
  <si>
    <t>DR. ÖĞRETİM ÜYESİ</t>
  </si>
  <si>
    <t>ÖĞRETİM GÖREVLİSİ</t>
  </si>
  <si>
    <t>UZMAN</t>
  </si>
  <si>
    <t>ARAŞTIRMA GÖREVLİSİ</t>
  </si>
  <si>
    <t>DİĞER</t>
  </si>
  <si>
    <t>DİĞER (ÖSYM EŞDEĞER PUANINI YAZINIZ)</t>
  </si>
  <si>
    <t>ADI</t>
  </si>
  <si>
    <t>SOYADI</t>
  </si>
  <si>
    <t>BÖLÜM</t>
  </si>
  <si>
    <t>ANABİLİM DALI</t>
  </si>
  <si>
    <t>Yayın Linki</t>
  </si>
  <si>
    <t>Doktora Sonrası</t>
  </si>
  <si>
    <t>Doktora Öncesi</t>
  </si>
  <si>
    <t xml:space="preserve">Doçentlik Sonrası </t>
  </si>
  <si>
    <t>Yayın Tarihi</t>
  </si>
  <si>
    <t xml:space="preserve">Atıf Alan Eserin Künyesi </t>
  </si>
  <si>
    <t>Yabancı Öğrenci Yüksek Lisans Tez Danışmanlığı</t>
  </si>
  <si>
    <t>BİRİM</t>
  </si>
  <si>
    <r>
      <rPr>
        <b/>
        <sz val="28"/>
        <color theme="1"/>
        <rFont val="Calibri (Body)"/>
      </rPr>
      <t>AKDENİZ ÜNİVERSİTESİ AKADEMİK YÜKSELTME VE ATAMA BAŞVURU FORMU</t>
    </r>
    <r>
      <rPr>
        <b/>
        <sz val="22"/>
        <color theme="1"/>
        <rFont val="Calibri (Body)"/>
      </rPr>
      <t xml:space="preserve">
</t>
    </r>
    <r>
      <rPr>
        <b/>
        <sz val="16"/>
        <color theme="1"/>
        <rFont val="Calibri"/>
        <family val="2"/>
        <charset val="162"/>
        <scheme val="minor"/>
      </rPr>
      <t xml:space="preserve">
Bu Form Akdeniz Üniversitesi Senatosunun 24/02/2022 tarih ve 03/08 sayılı kararı ile kabul edilmiş olan 
 "AKDENİZ ÜNİVERSİTESİ AKADEMİK YÜKSELTME VE ATAMA KRİTERLERİ" 
dikkate alınarak doldurulmalıdır.</t>
    </r>
  </si>
  <si>
    <t>Adayın Güncel Kadrosu:</t>
  </si>
  <si>
    <t>Adayın Başvurduğu Kadro:</t>
  </si>
  <si>
    <t>Disipline özgü etkinlik ve faaliyetler için her temel bilim alanı kendi özel alanından puan alır. 
Bu bölümün puanları manuel olarak girilecektir.
Bu bölümden alınan puan diğer bölümlerden alınan puanın %40’ını geçemez.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</si>
</sst>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0">
    <font>
      <sz val="12"/>
      <color theme="1"/>
      <name val="Calibri"/>
      <family val="2"/>
      <scheme val="minor"/>
    </font>
    <font>
      <sz val="11"/>
      <color theme="1"/>
      <name val="Calibri"/>
      <family val="2"/>
      <charset val="162"/>
      <scheme val="minor"/>
    </font>
    <font>
      <b/>
      <sz val="12"/>
      <color theme="1"/>
      <name val="Calibri"/>
      <family val="2"/>
      <scheme val="minor"/>
    </font>
    <font>
      <b/>
      <sz val="14"/>
      <color rgb="FF000000"/>
      <name val="Calibri"/>
      <family val="2"/>
      <scheme val="minor"/>
    </font>
    <font>
      <b/>
      <sz val="16"/>
      <color rgb="FFFF0000"/>
      <name val="Calibri"/>
      <family val="2"/>
      <scheme val="minor"/>
    </font>
    <font>
      <sz val="16"/>
      <color theme="1"/>
      <name val="Calibri"/>
      <family val="2"/>
      <scheme val="minor"/>
    </font>
    <font>
      <b/>
      <sz val="16"/>
      <color theme="1"/>
      <name val="Calibri"/>
      <family val="2"/>
      <scheme val="minor"/>
    </font>
    <font>
      <b/>
      <sz val="16"/>
      <color theme="1"/>
      <name val="Calibri"/>
      <family val="2"/>
      <charset val="162"/>
      <scheme val="minor"/>
    </font>
    <font>
      <b/>
      <sz val="14"/>
      <name val="Calibri"/>
      <family val="2"/>
      <scheme val="minor"/>
    </font>
    <font>
      <b/>
      <sz val="12"/>
      <color theme="1"/>
      <name val="Calibri"/>
      <family val="2"/>
      <charset val="162"/>
      <scheme val="minor"/>
    </font>
    <font>
      <b/>
      <sz val="14"/>
      <color theme="1"/>
      <name val="Calibri"/>
      <family val="2"/>
      <scheme val="minor"/>
    </font>
    <font>
      <b/>
      <sz val="12"/>
      <name val="Calibri"/>
      <family val="2"/>
      <scheme val="minor"/>
    </font>
    <font>
      <sz val="12"/>
      <name val="Calibri"/>
      <family val="2"/>
      <scheme val="minor"/>
    </font>
    <font>
      <b/>
      <sz val="22"/>
      <color theme="4" tint="-0.249977111117893"/>
      <name val="Calibri"/>
      <family val="2"/>
      <charset val="162"/>
      <scheme val="minor"/>
    </font>
    <font>
      <b/>
      <sz val="16"/>
      <name val="Calibri"/>
      <family val="2"/>
      <charset val="162"/>
      <scheme val="minor"/>
    </font>
    <font>
      <b/>
      <sz val="22"/>
      <name val="Calibri"/>
      <family val="2"/>
      <charset val="162"/>
      <scheme val="minor"/>
    </font>
    <font>
      <b/>
      <sz val="16"/>
      <name val="Calibri"/>
      <family val="2"/>
      <scheme val="minor"/>
    </font>
    <font>
      <sz val="12"/>
      <color theme="0" tint="-0.14999847407452621"/>
      <name val="Calibri"/>
      <family val="2"/>
      <scheme val="minor"/>
    </font>
    <font>
      <b/>
      <sz val="12"/>
      <color rgb="FFFF0000"/>
      <name val="Calibri"/>
      <family val="2"/>
      <scheme val="minor"/>
    </font>
    <font>
      <b/>
      <sz val="18"/>
      <color theme="1"/>
      <name val="Calibri"/>
      <family val="2"/>
      <scheme val="minor"/>
    </font>
    <font>
      <sz val="8"/>
      <name val="Calibri"/>
      <family val="2"/>
      <scheme val="minor"/>
    </font>
    <font>
      <b/>
      <sz val="20"/>
      <color theme="1"/>
      <name val="Calibri"/>
      <family val="2"/>
      <scheme val="minor"/>
    </font>
    <font>
      <b/>
      <sz val="20"/>
      <name val="Calibri"/>
      <family val="2"/>
      <charset val="162"/>
      <scheme val="minor"/>
    </font>
    <font>
      <b/>
      <sz val="26"/>
      <name val="Calibri"/>
      <family val="2"/>
      <charset val="162"/>
      <scheme val="minor"/>
    </font>
    <font>
      <sz val="16"/>
      <name val="Calibri"/>
      <family val="2"/>
      <scheme val="minor"/>
    </font>
    <font>
      <sz val="14"/>
      <color theme="1"/>
      <name val="Calibri"/>
      <family val="2"/>
      <scheme val="minor"/>
    </font>
    <font>
      <b/>
      <sz val="14"/>
      <color theme="4" tint="-0.249977111117893"/>
      <name val="Calibri"/>
      <family val="2"/>
      <scheme val="minor"/>
    </font>
    <font>
      <sz val="12"/>
      <color theme="0"/>
      <name val="Calibri"/>
      <family val="2"/>
      <scheme val="minor"/>
    </font>
    <font>
      <b/>
      <sz val="11"/>
      <color theme="1"/>
      <name val="Calibri"/>
      <family val="2"/>
      <scheme val="minor"/>
    </font>
    <font>
      <sz val="11"/>
      <color theme="1"/>
      <name val="Calibri"/>
      <family val="2"/>
      <scheme val="minor"/>
    </font>
    <font>
      <b/>
      <sz val="11"/>
      <color theme="1"/>
      <name val="Calibri (Body)"/>
    </font>
    <font>
      <sz val="16"/>
      <color theme="0"/>
      <name val="Calibri"/>
      <family val="2"/>
      <scheme val="minor"/>
    </font>
    <font>
      <b/>
      <sz val="12"/>
      <color theme="0"/>
      <name val="Calibri"/>
      <family val="2"/>
      <scheme val="minor"/>
    </font>
    <font>
      <sz val="12"/>
      <color rgb="FFFF0000"/>
      <name val="Calibri"/>
      <family val="2"/>
      <scheme val="minor"/>
    </font>
    <font>
      <sz val="11"/>
      <color rgb="FFFF0000"/>
      <name val="Calibri"/>
      <family val="2"/>
      <scheme val="minor"/>
    </font>
    <font>
      <sz val="11"/>
      <color theme="0"/>
      <name val="Calibri"/>
      <family val="2"/>
      <scheme val="minor"/>
    </font>
    <font>
      <b/>
      <sz val="20"/>
      <color rgb="FFFFFF00"/>
      <name val="Calibri"/>
      <family val="2"/>
      <scheme val="minor"/>
    </font>
    <font>
      <b/>
      <sz val="22"/>
      <color theme="1"/>
      <name val="Calibri"/>
      <family val="2"/>
      <scheme val="minor"/>
    </font>
    <font>
      <b/>
      <sz val="14"/>
      <color theme="0"/>
      <name val="Calibri"/>
      <family val="2"/>
      <scheme val="minor"/>
    </font>
    <font>
      <b/>
      <sz val="24"/>
      <color rgb="FFFF0000"/>
      <name val="Calibri"/>
      <family val="2"/>
      <scheme val="minor"/>
    </font>
    <font>
      <b/>
      <sz val="18"/>
      <color rgb="FFFF0000"/>
      <name val="Calibri"/>
      <family val="2"/>
      <scheme val="minor"/>
    </font>
    <font>
      <b/>
      <sz val="18"/>
      <color theme="0"/>
      <name val="Calibri"/>
      <family val="2"/>
      <scheme val="minor"/>
    </font>
    <font>
      <b/>
      <sz val="26"/>
      <name val="Calibri"/>
      <family val="2"/>
      <scheme val="minor"/>
    </font>
    <font>
      <b/>
      <sz val="18"/>
      <name val="Calibri"/>
      <family val="2"/>
      <scheme val="minor"/>
    </font>
    <font>
      <b/>
      <sz val="22"/>
      <color theme="1"/>
      <name val="Calibri (Body)"/>
    </font>
    <font>
      <b/>
      <sz val="28"/>
      <color theme="1"/>
      <name val="Calibri (Body)"/>
    </font>
    <font>
      <b/>
      <sz val="24"/>
      <color theme="1"/>
      <name val="Calibri"/>
      <family val="2"/>
      <scheme val="minor"/>
    </font>
    <font>
      <b/>
      <sz val="14"/>
      <color rgb="FFFF0000"/>
      <name val="Calibri"/>
      <family val="2"/>
      <scheme val="minor"/>
    </font>
    <font>
      <b/>
      <sz val="16"/>
      <color theme="0"/>
      <name val="Calibri"/>
      <family val="2"/>
      <scheme val="minor"/>
    </font>
    <font>
      <b/>
      <sz val="20"/>
      <color theme="0"/>
      <name val="Calibri"/>
      <family val="2"/>
      <scheme val="minor"/>
    </font>
  </fonts>
  <fills count="14">
    <fill>
      <patternFill patternType="none"/>
    </fill>
    <fill>
      <patternFill patternType="gray125"/>
    </fill>
    <fill>
      <patternFill patternType="solid">
        <fgColor theme="0" tint="-0.14999847407452621"/>
        <bgColor indexed="64"/>
      </patternFill>
    </fill>
    <fill>
      <patternFill patternType="solid">
        <fgColor theme="4" tint="0.59999389629810485"/>
        <bgColor indexed="64"/>
      </patternFill>
    </fill>
    <fill>
      <patternFill patternType="solid">
        <fgColor theme="1"/>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E2EFDA"/>
        <bgColor rgb="FF000000"/>
      </patternFill>
    </fill>
    <fill>
      <patternFill patternType="solid">
        <fgColor rgb="FF000000"/>
        <bgColor rgb="FF000000"/>
      </patternFill>
    </fill>
    <fill>
      <patternFill patternType="solid">
        <fgColor theme="0"/>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style="thin">
        <color theme="1"/>
      </left>
      <right style="thin">
        <color theme="1"/>
      </right>
      <top style="thin">
        <color theme="1"/>
      </top>
      <bottom style="thin">
        <color theme="1"/>
      </bottom>
      <diagonal/>
    </border>
    <border>
      <left style="thin">
        <color indexed="64"/>
      </left>
      <right style="thin">
        <color indexed="64"/>
      </right>
      <top style="thin">
        <color theme="1"/>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s>
  <cellStyleXfs count="2">
    <xf numFmtId="0" fontId="0" fillId="0" borderId="0"/>
    <xf numFmtId="0" fontId="1" fillId="0" borderId="0"/>
  </cellStyleXfs>
  <cellXfs count="201">
    <xf numFmtId="0" fontId="0" fillId="0" borderId="0" xfId="0"/>
    <xf numFmtId="0" fontId="0" fillId="0" borderId="0" xfId="0" applyAlignment="1">
      <alignment horizontal="center" vertical="center" wrapText="1"/>
    </xf>
    <xf numFmtId="0" fontId="0" fillId="2" borderId="0" xfId="0" applyFill="1" applyAlignment="1">
      <alignment horizontal="center" vertical="center" wrapText="1"/>
    </xf>
    <xf numFmtId="0" fontId="4" fillId="0" borderId="0" xfId="0" applyFont="1" applyAlignment="1">
      <alignment horizontal="center" vertical="top"/>
    </xf>
    <xf numFmtId="0" fontId="2" fillId="2" borderId="0" xfId="0" applyFont="1" applyFill="1" applyAlignment="1">
      <alignment horizontal="center" vertical="top"/>
    </xf>
    <xf numFmtId="0" fontId="2" fillId="0" borderId="0" xfId="0" applyFont="1" applyAlignment="1">
      <alignment horizontal="center" vertical="top"/>
    </xf>
    <xf numFmtId="0" fontId="0" fillId="0" borderId="0" xfId="0" applyAlignment="1">
      <alignment horizontal="center" vertical="center"/>
    </xf>
    <xf numFmtId="0" fontId="5" fillId="0" borderId="0" xfId="0" applyFont="1"/>
    <xf numFmtId="0" fontId="12" fillId="0" borderId="0" xfId="0" applyFont="1"/>
    <xf numFmtId="0" fontId="12" fillId="0" borderId="0" xfId="0" applyFont="1" applyAlignment="1">
      <alignment wrapText="1"/>
    </xf>
    <xf numFmtId="0" fontId="5" fillId="0" borderId="0" xfId="0" applyFont="1" applyAlignment="1">
      <alignment horizontal="center" vertical="center" wrapText="1"/>
    </xf>
    <xf numFmtId="0" fontId="13" fillId="0" borderId="0" xfId="0" applyFont="1" applyAlignment="1">
      <alignment vertical="center" wrapText="1"/>
    </xf>
    <xf numFmtId="49" fontId="7" fillId="0" borderId="0" xfId="0" applyNumberFormat="1" applyFont="1" applyAlignment="1">
      <alignment horizontal="center"/>
    </xf>
    <xf numFmtId="0" fontId="8" fillId="0" borderId="1" xfId="0" applyFont="1" applyBorder="1" applyAlignment="1" applyProtection="1">
      <alignment horizontal="center" vertical="center"/>
      <protection locked="0"/>
    </xf>
    <xf numFmtId="14" fontId="8" fillId="0" borderId="1" xfId="0" applyNumberFormat="1" applyFont="1" applyBorder="1" applyAlignment="1" applyProtection="1">
      <alignment horizontal="center" vertical="center"/>
      <protection locked="0"/>
    </xf>
    <xf numFmtId="164" fontId="14" fillId="9" borderId="1" xfId="0" applyNumberFormat="1" applyFont="1" applyFill="1" applyBorder="1" applyAlignment="1">
      <alignment horizontal="center" vertical="center"/>
    </xf>
    <xf numFmtId="0" fontId="2" fillId="0" borderId="0" xfId="0" applyFont="1" applyAlignment="1">
      <alignment horizontal="center" vertical="center"/>
    </xf>
    <xf numFmtId="0" fontId="24" fillId="0" borderId="15" xfId="0" applyFont="1" applyBorder="1" applyAlignment="1" applyProtection="1">
      <alignment horizontal="center" vertical="center" wrapText="1"/>
      <protection locked="0"/>
    </xf>
    <xf numFmtId="0" fontId="24" fillId="0" borderId="15" xfId="0" applyFont="1" applyBorder="1" applyAlignment="1" applyProtection="1">
      <alignment horizontal="center" vertical="center"/>
      <protection locked="0"/>
    </xf>
    <xf numFmtId="0" fontId="8" fillId="0" borderId="16" xfId="0" applyFont="1" applyBorder="1" applyAlignment="1" applyProtection="1">
      <alignment horizontal="center" vertical="center" wrapText="1"/>
      <protection locked="0"/>
    </xf>
    <xf numFmtId="14" fontId="8" fillId="0" borderId="16" xfId="0" applyNumberFormat="1" applyFont="1" applyBorder="1" applyAlignment="1" applyProtection="1">
      <alignment horizontal="center" vertical="center" wrapText="1"/>
      <protection locked="0"/>
    </xf>
    <xf numFmtId="164" fontId="14" fillId="9" borderId="16" xfId="0" applyNumberFormat="1" applyFont="1" applyFill="1" applyBorder="1" applyAlignment="1">
      <alignment horizontal="center" vertical="center" wrapText="1"/>
    </xf>
    <xf numFmtId="0" fontId="25" fillId="0" borderId="0" xfId="0" applyFont="1"/>
    <xf numFmtId="0" fontId="26" fillId="0" borderId="0" xfId="0" applyFont="1" applyAlignment="1">
      <alignment vertical="center" wrapText="1"/>
    </xf>
    <xf numFmtId="0" fontId="0" fillId="2" borderId="0" xfId="0" applyFill="1" applyAlignment="1">
      <alignment horizontal="center" vertical="center"/>
    </xf>
    <xf numFmtId="0" fontId="0" fillId="0" borderId="0" xfId="0" applyAlignment="1">
      <alignment horizontal="center"/>
    </xf>
    <xf numFmtId="0" fontId="2" fillId="0" borderId="1" xfId="0" applyFont="1" applyBorder="1" applyAlignment="1">
      <alignment horizontal="center"/>
    </xf>
    <xf numFmtId="0" fontId="2" fillId="0" borderId="1" xfId="0" applyFont="1" applyBorder="1" applyAlignment="1">
      <alignment horizontal="center" wrapText="1"/>
    </xf>
    <xf numFmtId="0" fontId="19" fillId="0" borderId="0" xfId="0" applyFont="1" applyAlignment="1">
      <alignment horizontal="center" vertical="center" wrapText="1"/>
    </xf>
    <xf numFmtId="0" fontId="2" fillId="0" borderId="0" xfId="0" applyFont="1" applyAlignment="1">
      <alignment horizontal="center" wrapText="1"/>
    </xf>
    <xf numFmtId="0" fontId="9" fillId="7" borderId="1" xfId="0" applyFont="1" applyFill="1" applyBorder="1" applyAlignment="1">
      <alignment horizontal="center" vertical="center" wrapText="1"/>
    </xf>
    <xf numFmtId="0" fontId="2" fillId="7" borderId="1" xfId="0" applyFont="1" applyFill="1" applyBorder="1" applyAlignment="1">
      <alignment horizontal="center" vertical="center"/>
    </xf>
    <xf numFmtId="0" fontId="2" fillId="7" borderId="1" xfId="0" applyFont="1" applyFill="1" applyBorder="1" applyAlignment="1">
      <alignment horizontal="center" vertical="center" wrapText="1"/>
    </xf>
    <xf numFmtId="0" fontId="0" fillId="0" borderId="0" xfId="0" applyAlignment="1">
      <alignment wrapText="1"/>
    </xf>
    <xf numFmtId="0" fontId="2" fillId="0" borderId="0" xfId="0" applyFont="1" applyAlignment="1">
      <alignment horizontal="center" vertical="center" wrapText="1"/>
    </xf>
    <xf numFmtId="0" fontId="0" fillId="0" borderId="0" xfId="0" applyAlignment="1">
      <alignment horizontal="center" wrapText="1"/>
    </xf>
    <xf numFmtId="0" fontId="31" fillId="0" borderId="0" xfId="0" applyFont="1" applyProtection="1">
      <protection hidden="1"/>
    </xf>
    <xf numFmtId="0" fontId="5" fillId="0" borderId="0" xfId="0" applyFont="1" applyProtection="1">
      <protection hidden="1"/>
    </xf>
    <xf numFmtId="0" fontId="27" fillId="0" borderId="0" xfId="0" applyFont="1" applyAlignment="1" applyProtection="1">
      <alignment wrapText="1"/>
      <protection hidden="1"/>
    </xf>
    <xf numFmtId="0" fontId="12" fillId="0" borderId="0" xfId="0" applyFont="1" applyAlignment="1" applyProtection="1">
      <alignment wrapText="1"/>
      <protection hidden="1"/>
    </xf>
    <xf numFmtId="0" fontId="27" fillId="0" borderId="0" xfId="0" applyFont="1" applyProtection="1">
      <protection hidden="1"/>
    </xf>
    <xf numFmtId="0" fontId="12" fillId="0" borderId="0" xfId="0" applyFont="1" applyProtection="1">
      <protection hidden="1"/>
    </xf>
    <xf numFmtId="0" fontId="27" fillId="0" borderId="0" xfId="0" applyFont="1" applyAlignment="1" applyProtection="1">
      <alignment horizontal="center" vertical="center"/>
      <protection hidden="1"/>
    </xf>
    <xf numFmtId="0" fontId="19" fillId="0" borderId="4" xfId="0" applyFont="1" applyBorder="1" applyAlignment="1">
      <alignment horizontal="center" vertical="center" wrapText="1"/>
    </xf>
    <xf numFmtId="0" fontId="2" fillId="5" borderId="1" xfId="0" applyFont="1" applyFill="1" applyBorder="1" applyAlignment="1">
      <alignment horizontal="center" vertical="center" wrapText="1"/>
    </xf>
    <xf numFmtId="0" fontId="0" fillId="5" borderId="1" xfId="0" applyFill="1" applyBorder="1" applyAlignment="1">
      <alignment wrapText="1"/>
    </xf>
    <xf numFmtId="0" fontId="0" fillId="0" borderId="0" xfId="0" applyProtection="1">
      <protection hidden="1"/>
    </xf>
    <xf numFmtId="0" fontId="0" fillId="0" borderId="0" xfId="0" applyAlignment="1" applyProtection="1">
      <alignment horizontal="center" vertical="center"/>
      <protection hidden="1"/>
    </xf>
    <xf numFmtId="0" fontId="29" fillId="0" borderId="0" xfId="0" applyFont="1" applyAlignment="1">
      <alignment horizontal="center" wrapText="1"/>
    </xf>
    <xf numFmtId="0" fontId="32" fillId="0" borderId="0" xfId="0" applyFont="1" applyAlignment="1">
      <alignment horizontal="center" vertical="center" wrapText="1"/>
    </xf>
    <xf numFmtId="0" fontId="27" fillId="0" borderId="0" xfId="0" applyFont="1" applyAlignment="1">
      <alignment horizontal="center" wrapText="1"/>
    </xf>
    <xf numFmtId="49" fontId="27" fillId="0" borderId="0" xfId="0" applyNumberFormat="1" applyFont="1" applyAlignment="1">
      <alignment horizontal="center" vertical="center"/>
    </xf>
    <xf numFmtId="0" fontId="27" fillId="0" borderId="0" xfId="0" applyFont="1" applyAlignment="1">
      <alignment horizontal="center" vertical="center"/>
    </xf>
    <xf numFmtId="0" fontId="27" fillId="0" borderId="0" xfId="0" applyFont="1" applyAlignment="1">
      <alignment horizontal="center" vertical="center" wrapText="1"/>
    </xf>
    <xf numFmtId="0" fontId="0" fillId="0" borderId="1" xfId="0" applyBorder="1" applyAlignment="1" applyProtection="1">
      <alignment horizontal="center" wrapText="1"/>
      <protection locked="0"/>
    </xf>
    <xf numFmtId="0" fontId="0" fillId="0" borderId="0" xfId="0" applyAlignment="1" applyProtection="1">
      <alignment horizontal="center" wrapText="1"/>
      <protection locked="0"/>
    </xf>
    <xf numFmtId="0" fontId="33" fillId="0" borderId="0" xfId="0" applyFont="1" applyAlignment="1">
      <alignment horizontal="center" wrapText="1"/>
    </xf>
    <xf numFmtId="0" fontId="34" fillId="0" borderId="0" xfId="0" applyFont="1" applyAlignment="1">
      <alignment horizontal="center" wrapText="1"/>
    </xf>
    <xf numFmtId="0" fontId="18" fillId="0" borderId="0" xfId="0" applyFont="1" applyAlignment="1">
      <alignment horizontal="center" vertical="center" wrapText="1"/>
    </xf>
    <xf numFmtId="0" fontId="35" fillId="0" borderId="0" xfId="0" applyFont="1" applyAlignment="1">
      <alignment horizontal="center" wrapText="1"/>
    </xf>
    <xf numFmtId="0" fontId="27" fillId="0" borderId="0" xfId="0" applyFont="1" applyAlignment="1">
      <alignment wrapText="1"/>
    </xf>
    <xf numFmtId="0" fontId="27" fillId="0" borderId="0" xfId="0" applyFont="1" applyAlignment="1" applyProtection="1">
      <alignment horizontal="left" vertical="center"/>
      <protection hidden="1"/>
    </xf>
    <xf numFmtId="0" fontId="0" fillId="0" borderId="1" xfId="0" applyBorder="1" applyAlignment="1" applyProtection="1">
      <alignment wrapText="1"/>
      <protection locked="0"/>
    </xf>
    <xf numFmtId="0" fontId="0" fillId="5" borderId="1" xfId="0" applyFill="1" applyBorder="1" applyAlignment="1">
      <alignment horizontal="center" vertical="center" wrapText="1"/>
    </xf>
    <xf numFmtId="0" fontId="10" fillId="5" borderId="1" xfId="0" applyFont="1" applyFill="1" applyBorder="1" applyAlignment="1">
      <alignment horizontal="center" vertical="center" wrapText="1"/>
    </xf>
    <xf numFmtId="0" fontId="36" fillId="4" borderId="1" xfId="0" applyFont="1" applyFill="1" applyBorder="1" applyAlignment="1">
      <alignment horizontal="center" vertical="center" wrapText="1"/>
    </xf>
    <xf numFmtId="0" fontId="3" fillId="11" borderId="1" xfId="0" applyFont="1" applyFill="1" applyBorder="1" applyAlignment="1">
      <alignment horizontal="center" vertical="center" wrapText="1"/>
    </xf>
    <xf numFmtId="0" fontId="36" fillId="12" borderId="4"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0" fillId="6" borderId="1" xfId="0" applyFill="1" applyBorder="1" applyProtection="1">
      <protection locked="0"/>
    </xf>
    <xf numFmtId="0" fontId="2" fillId="5" borderId="4" xfId="0" applyFont="1" applyFill="1" applyBorder="1" applyAlignment="1" applyProtection="1">
      <alignment horizontal="center" vertical="center" wrapText="1"/>
      <protection locked="0"/>
    </xf>
    <xf numFmtId="0" fontId="0" fillId="0" borderId="0" xfId="0" applyAlignment="1" applyProtection="1">
      <alignment wrapText="1"/>
      <protection locked="0"/>
    </xf>
    <xf numFmtId="0" fontId="10" fillId="0" borderId="0" xfId="0" applyFont="1" applyAlignment="1">
      <alignment vertical="center" wrapText="1"/>
    </xf>
    <xf numFmtId="0" fontId="37" fillId="0" borderId="0" xfId="0" applyFont="1" applyAlignment="1" applyProtection="1">
      <alignment vertical="center" wrapText="1"/>
      <protection hidden="1"/>
    </xf>
    <xf numFmtId="0" fontId="19" fillId="10" borderId="4" xfId="0" applyFont="1" applyFill="1" applyBorder="1" applyAlignment="1" applyProtection="1">
      <alignment horizontal="center" vertical="center" wrapText="1"/>
      <protection locked="0"/>
    </xf>
    <xf numFmtId="0" fontId="19" fillId="10" borderId="1" xfId="0" applyFont="1" applyFill="1" applyBorder="1" applyAlignment="1" applyProtection="1">
      <alignment horizontal="center" vertical="center" wrapText="1"/>
      <protection locked="0"/>
    </xf>
    <xf numFmtId="0" fontId="0" fillId="0" borderId="1" xfId="0" applyBorder="1" applyAlignment="1" applyProtection="1">
      <alignment horizontal="center" vertical="center"/>
      <protection locked="0"/>
    </xf>
    <xf numFmtId="0" fontId="27" fillId="0" borderId="0" xfId="0" applyFont="1"/>
    <xf numFmtId="0" fontId="32" fillId="0" borderId="0" xfId="0" applyFont="1" applyAlignment="1">
      <alignment horizontal="center" vertical="center"/>
    </xf>
    <xf numFmtId="0" fontId="38" fillId="0" borderId="0" xfId="0" applyFont="1" applyAlignment="1">
      <alignment vertical="top"/>
    </xf>
    <xf numFmtId="0" fontId="5" fillId="0" borderId="0" xfId="0" applyFont="1" applyAlignment="1">
      <alignment horizontal="left" vertical="center"/>
    </xf>
    <xf numFmtId="0" fontId="38" fillId="0" borderId="0" xfId="0" applyFont="1" applyAlignment="1">
      <alignment horizontal="left" vertical="center"/>
    </xf>
    <xf numFmtId="0" fontId="5" fillId="0" borderId="0" xfId="0" applyFont="1" applyAlignment="1" applyProtection="1">
      <alignment horizontal="left" vertical="center"/>
      <protection hidden="1"/>
    </xf>
    <xf numFmtId="0" fontId="31" fillId="0" borderId="0" xfId="0" applyFont="1" applyAlignment="1" applyProtection="1">
      <alignment horizontal="left" vertical="center"/>
      <protection hidden="1"/>
    </xf>
    <xf numFmtId="0" fontId="5" fillId="0" borderId="0" xfId="0" applyFont="1" applyAlignment="1">
      <alignment horizontal="left" vertical="center" wrapText="1"/>
    </xf>
    <xf numFmtId="0" fontId="21" fillId="0" borderId="0" xfId="0" applyFont="1" applyAlignment="1">
      <alignment horizontal="center" vertical="center"/>
    </xf>
    <xf numFmtId="0" fontId="6" fillId="0" borderId="0" xfId="0" applyFont="1" applyAlignment="1">
      <alignment horizontal="center" vertical="top"/>
    </xf>
    <xf numFmtId="14" fontId="0" fillId="0" borderId="1" xfId="0" applyNumberFormat="1" applyBorder="1" applyAlignment="1" applyProtection="1">
      <alignment horizontal="center" wrapText="1"/>
      <protection locked="0"/>
    </xf>
    <xf numFmtId="0" fontId="2" fillId="7" borderId="12" xfId="0" applyFont="1" applyFill="1" applyBorder="1" applyAlignment="1">
      <alignment horizontal="center" vertical="center" wrapText="1"/>
    </xf>
    <xf numFmtId="0" fontId="33" fillId="0" borderId="0" xfId="0" applyFont="1"/>
    <xf numFmtId="0" fontId="18" fillId="0" borderId="0" xfId="0" applyFont="1" applyAlignment="1">
      <alignment horizontal="center" wrapText="1"/>
    </xf>
    <xf numFmtId="0" fontId="18" fillId="0" borderId="0" xfId="0" applyFont="1" applyAlignment="1">
      <alignment horizontal="center" vertical="center"/>
    </xf>
    <xf numFmtId="0" fontId="40" fillId="0" borderId="0" xfId="0" applyFont="1" applyAlignment="1">
      <alignment horizontal="center" vertical="center" wrapText="1"/>
    </xf>
    <xf numFmtId="0" fontId="0" fillId="0" borderId="1" xfId="0" applyBorder="1" applyAlignment="1">
      <alignment horizontal="center" vertical="center"/>
    </xf>
    <xf numFmtId="0" fontId="10" fillId="10" borderId="4" xfId="0" applyFont="1" applyFill="1" applyBorder="1" applyAlignment="1">
      <alignment horizontal="right" vertical="center" wrapText="1"/>
    </xf>
    <xf numFmtId="0" fontId="10" fillId="10" borderId="1" xfId="0" applyFont="1" applyFill="1" applyBorder="1" applyAlignment="1">
      <alignment horizontal="right" vertical="center" wrapText="1"/>
    </xf>
    <xf numFmtId="49" fontId="0" fillId="0" borderId="1" xfId="0" applyNumberForma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14" fontId="0" fillId="0" borderId="1" xfId="0" applyNumberFormat="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41" fillId="0" borderId="0" xfId="0" applyFont="1" applyAlignment="1">
      <alignment horizontal="center" vertical="center" wrapText="1"/>
    </xf>
    <xf numFmtId="0" fontId="32" fillId="0" borderId="0" xfId="0" applyFont="1" applyAlignment="1">
      <alignment horizontal="center" wrapText="1"/>
    </xf>
    <xf numFmtId="14" fontId="0" fillId="0" borderId="1" xfId="0" applyNumberFormat="1" applyBorder="1" applyAlignment="1" applyProtection="1">
      <alignment horizontal="center" vertical="center"/>
      <protection locked="0"/>
    </xf>
    <xf numFmtId="49" fontId="14" fillId="2" borderId="26" xfId="0" applyNumberFormat="1" applyFont="1" applyFill="1" applyBorder="1" applyAlignment="1">
      <alignment horizontal="center" wrapText="1"/>
    </xf>
    <xf numFmtId="0" fontId="16" fillId="2" borderId="0" xfId="0" applyFont="1" applyFill="1" applyAlignment="1">
      <alignment horizontal="right" vertical="center" wrapText="1"/>
    </xf>
    <xf numFmtId="49" fontId="14" fillId="2" borderId="26" xfId="0" applyNumberFormat="1" applyFont="1" applyFill="1" applyBorder="1" applyAlignment="1">
      <alignment horizontal="center"/>
    </xf>
    <xf numFmtId="49" fontId="7" fillId="2" borderId="28" xfId="0" applyNumberFormat="1" applyFont="1" applyFill="1" applyBorder="1" applyAlignment="1">
      <alignment horizontal="center"/>
    </xf>
    <xf numFmtId="0" fontId="0" fillId="2" borderId="29" xfId="0" applyFill="1" applyBorder="1" applyAlignment="1">
      <alignment horizontal="center" vertical="center" wrapText="1"/>
    </xf>
    <xf numFmtId="0" fontId="0" fillId="2" borderId="29" xfId="0" applyFill="1" applyBorder="1" applyAlignment="1">
      <alignment horizontal="center" vertical="center"/>
    </xf>
    <xf numFmtId="0" fontId="2" fillId="2" borderId="29" xfId="0" applyFont="1" applyFill="1" applyBorder="1" applyAlignment="1">
      <alignment horizontal="center" vertical="top"/>
    </xf>
    <xf numFmtId="0" fontId="4" fillId="2" borderId="29" xfId="0" applyFont="1" applyFill="1" applyBorder="1" applyAlignment="1">
      <alignment horizontal="center" vertical="top"/>
    </xf>
    <xf numFmtId="0" fontId="5" fillId="2" borderId="29" xfId="0" applyFont="1" applyFill="1" applyBorder="1"/>
    <xf numFmtId="0" fontId="5" fillId="2" borderId="29" xfId="0" applyFont="1" applyFill="1" applyBorder="1" applyAlignment="1">
      <alignment horizontal="center" vertical="center" wrapText="1"/>
    </xf>
    <xf numFmtId="0" fontId="23" fillId="2" borderId="23" xfId="0" applyFont="1" applyFill="1" applyBorder="1" applyAlignment="1">
      <alignment horizontal="center" vertical="center" wrapText="1"/>
    </xf>
    <xf numFmtId="0" fontId="23" fillId="2" borderId="24" xfId="0" applyFont="1" applyFill="1" applyBorder="1" applyAlignment="1">
      <alignment horizontal="center" vertical="center" wrapText="1"/>
    </xf>
    <xf numFmtId="0" fontId="22" fillId="2" borderId="24" xfId="0" applyFont="1" applyFill="1" applyBorder="1" applyAlignment="1">
      <alignment horizontal="center" vertical="center" wrapText="1"/>
    </xf>
    <xf numFmtId="0" fontId="15" fillId="2" borderId="24" xfId="0" applyFont="1" applyFill="1" applyBorder="1" applyAlignment="1">
      <alignment horizontal="center" vertical="center" wrapText="1"/>
    </xf>
    <xf numFmtId="0" fontId="15" fillId="2" borderId="25" xfId="0" applyFont="1" applyFill="1" applyBorder="1" applyAlignment="1">
      <alignment horizontal="center" vertical="center" wrapText="1"/>
    </xf>
    <xf numFmtId="164" fontId="17" fillId="2" borderId="27" xfId="0" applyNumberFormat="1" applyFont="1" applyFill="1" applyBorder="1" applyAlignment="1">
      <alignment horizontal="center" vertical="center" wrapText="1"/>
    </xf>
    <xf numFmtId="0" fontId="12" fillId="2" borderId="27" xfId="0" applyFont="1" applyFill="1" applyBorder="1" applyAlignment="1">
      <alignment horizontal="center" vertical="center" wrapText="1"/>
    </xf>
    <xf numFmtId="0" fontId="5" fillId="2" borderId="30" xfId="0" applyFont="1" applyFill="1" applyBorder="1" applyAlignment="1">
      <alignment horizontal="center" vertical="center" wrapText="1"/>
    </xf>
    <xf numFmtId="0" fontId="21" fillId="8" borderId="9" xfId="0" applyFont="1" applyFill="1" applyBorder="1" applyAlignment="1">
      <alignment horizontal="center" vertical="center"/>
    </xf>
    <xf numFmtId="0" fontId="39" fillId="0" borderId="35" xfId="0" applyFont="1" applyBorder="1" applyAlignment="1">
      <alignment horizontal="center" vertical="center"/>
    </xf>
    <xf numFmtId="0" fontId="39" fillId="0" borderId="37" xfId="0" applyFont="1" applyBorder="1" applyAlignment="1">
      <alignment horizontal="center" vertical="center"/>
    </xf>
    <xf numFmtId="0" fontId="39" fillId="0" borderId="33" xfId="0" applyFont="1" applyBorder="1" applyAlignment="1">
      <alignment horizontal="center" vertical="center"/>
    </xf>
    <xf numFmtId="0" fontId="46" fillId="8" borderId="9" xfId="0" applyFont="1" applyFill="1" applyBorder="1" applyAlignment="1">
      <alignment horizontal="center" vertical="center"/>
    </xf>
    <xf numFmtId="0" fontId="47" fillId="0" borderId="0" xfId="0" applyFont="1" applyAlignment="1">
      <alignment horizontal="left" vertical="center"/>
    </xf>
    <xf numFmtId="0" fontId="47" fillId="0" borderId="0" xfId="0" applyFont="1" applyAlignment="1">
      <alignment vertical="top"/>
    </xf>
    <xf numFmtId="0" fontId="48" fillId="0" borderId="0" xfId="0" applyFont="1" applyAlignment="1">
      <alignment horizontal="center" vertical="top"/>
    </xf>
    <xf numFmtId="0" fontId="31" fillId="0" borderId="0" xfId="0" applyFont="1" applyAlignment="1">
      <alignment horizontal="left" vertical="center"/>
    </xf>
    <xf numFmtId="0" fontId="31" fillId="0" borderId="0" xfId="0" applyFont="1" applyAlignment="1">
      <alignment horizontal="left" vertical="center" wrapText="1"/>
    </xf>
    <xf numFmtId="1" fontId="39" fillId="0" borderId="35" xfId="0" applyNumberFormat="1" applyFont="1" applyBorder="1" applyAlignment="1">
      <alignment horizontal="center" vertical="center"/>
    </xf>
    <xf numFmtId="49" fontId="0" fillId="0" borderId="1" xfId="0" applyNumberFormat="1" applyBorder="1" applyAlignment="1" applyProtection="1">
      <alignment horizontal="center" vertical="center"/>
      <protection locked="0"/>
    </xf>
    <xf numFmtId="0" fontId="2" fillId="5" borderId="1" xfId="0" applyFont="1" applyFill="1" applyBorder="1" applyAlignment="1" applyProtection="1">
      <alignment horizontal="center" vertical="center" wrapText="1"/>
      <protection locked="0"/>
    </xf>
    <xf numFmtId="0" fontId="0" fillId="5" borderId="1" xfId="0" applyFill="1" applyBorder="1" applyAlignment="1" applyProtection="1">
      <alignment horizontal="center" vertical="center" wrapText="1"/>
      <protection locked="0"/>
    </xf>
    <xf numFmtId="0" fontId="49" fillId="0" borderId="0" xfId="0" applyFont="1" applyFill="1" applyBorder="1" applyAlignment="1">
      <alignment horizontal="center" vertical="center" wrapText="1"/>
    </xf>
    <xf numFmtId="0" fontId="0" fillId="0" borderId="0" xfId="0" applyFont="1"/>
    <xf numFmtId="0" fontId="36" fillId="4" borderId="2" xfId="0" applyFont="1" applyFill="1" applyBorder="1" applyAlignment="1">
      <alignment horizontal="center" vertical="center" wrapText="1"/>
    </xf>
    <xf numFmtId="0" fontId="38" fillId="0" borderId="0" xfId="0" applyFont="1" applyFill="1" applyBorder="1" applyAlignment="1">
      <alignment horizontal="center" vertical="center" wrapText="1"/>
    </xf>
    <xf numFmtId="49" fontId="7" fillId="10" borderId="0" xfId="0" applyNumberFormat="1" applyFont="1" applyFill="1" applyAlignment="1">
      <alignment horizontal="center" vertical="center" wrapText="1"/>
    </xf>
    <xf numFmtId="0" fontId="21" fillId="8" borderId="7" xfId="0" applyFont="1" applyFill="1" applyBorder="1" applyAlignment="1">
      <alignment horizontal="right" vertical="center"/>
    </xf>
    <xf numFmtId="0" fontId="21" fillId="8" borderId="8" xfId="0" applyFont="1" applyFill="1" applyBorder="1" applyAlignment="1">
      <alignment horizontal="right" vertical="center"/>
    </xf>
    <xf numFmtId="0" fontId="21" fillId="8" borderId="22" xfId="0" applyFont="1" applyFill="1" applyBorder="1" applyAlignment="1">
      <alignment horizontal="right" vertical="center"/>
    </xf>
    <xf numFmtId="0" fontId="7" fillId="3" borderId="34" xfId="0" applyFont="1" applyFill="1" applyBorder="1" applyAlignment="1">
      <alignment horizontal="left" vertical="center"/>
    </xf>
    <xf numFmtId="0" fontId="7" fillId="3" borderId="1" xfId="0" applyFont="1" applyFill="1" applyBorder="1" applyAlignment="1">
      <alignment horizontal="left" vertical="center"/>
    </xf>
    <xf numFmtId="0" fontId="7" fillId="3" borderId="34" xfId="0" applyFont="1" applyFill="1" applyBorder="1" applyAlignment="1">
      <alignment horizontal="left" vertical="center" wrapText="1"/>
    </xf>
    <xf numFmtId="0" fontId="7" fillId="3" borderId="1" xfId="0" applyFont="1" applyFill="1" applyBorder="1" applyAlignment="1">
      <alignment horizontal="left" vertical="center" wrapText="1"/>
    </xf>
    <xf numFmtId="0" fontId="6" fillId="3" borderId="34" xfId="0" applyFont="1" applyFill="1" applyBorder="1" applyAlignment="1">
      <alignment horizontal="left" vertical="center" wrapText="1"/>
    </xf>
    <xf numFmtId="0" fontId="6" fillId="3" borderId="1" xfId="0" applyFont="1" applyFill="1" applyBorder="1" applyAlignment="1">
      <alignment horizontal="left" vertical="center" wrapText="1"/>
    </xf>
    <xf numFmtId="0" fontId="6" fillId="3" borderId="36" xfId="0" applyFont="1" applyFill="1" applyBorder="1" applyAlignment="1">
      <alignment horizontal="left" vertical="center" wrapText="1"/>
    </xf>
    <xf numFmtId="0" fontId="6" fillId="3" borderId="31" xfId="0" applyFont="1" applyFill="1" applyBorder="1" applyAlignment="1">
      <alignment horizontal="left" vertical="center" wrapText="1"/>
    </xf>
    <xf numFmtId="0" fontId="5" fillId="0" borderId="0" xfId="0" applyFont="1" applyAlignment="1">
      <alignment horizontal="center"/>
    </xf>
    <xf numFmtId="0" fontId="16" fillId="3" borderId="32" xfId="0" applyFont="1" applyFill="1" applyBorder="1" applyAlignment="1">
      <alignment horizontal="left" vertical="center" wrapText="1"/>
    </xf>
    <xf numFmtId="0" fontId="16" fillId="3" borderId="4" xfId="0" applyFont="1" applyFill="1" applyBorder="1" applyAlignment="1">
      <alignment horizontal="left" vertical="center" wrapText="1"/>
    </xf>
    <xf numFmtId="0" fontId="16" fillId="2" borderId="0" xfId="0" applyFont="1" applyFill="1" applyAlignment="1">
      <alignment horizontal="right" vertical="center" wrapText="1"/>
    </xf>
    <xf numFmtId="0" fontId="16" fillId="2" borderId="12" xfId="0" applyFont="1" applyFill="1" applyBorder="1" applyAlignment="1">
      <alignment horizontal="right" vertical="center" wrapText="1"/>
    </xf>
    <xf numFmtId="0" fontId="16" fillId="2" borderId="13" xfId="0" applyFont="1" applyFill="1" applyBorder="1" applyAlignment="1">
      <alignment horizontal="right" vertical="center" wrapText="1"/>
    </xf>
    <xf numFmtId="0" fontId="8" fillId="13" borderId="8" xfId="0" applyFont="1" applyFill="1" applyBorder="1" applyAlignment="1" applyProtection="1">
      <alignment horizontal="center" vertical="center" wrapText="1"/>
      <protection locked="0"/>
    </xf>
    <xf numFmtId="0" fontId="8" fillId="13" borderId="17" xfId="0" applyFont="1" applyFill="1" applyBorder="1" applyAlignment="1" applyProtection="1">
      <alignment horizontal="center" vertical="center" wrapText="1"/>
      <protection locked="0"/>
    </xf>
    <xf numFmtId="0" fontId="24" fillId="0" borderId="16" xfId="0" applyFont="1" applyBorder="1" applyAlignment="1" applyProtection="1">
      <alignment horizontal="center" vertical="center" wrapText="1"/>
      <protection locked="0"/>
    </xf>
    <xf numFmtId="0" fontId="24" fillId="0" borderId="1" xfId="0" applyFont="1" applyBorder="1" applyAlignment="1" applyProtection="1">
      <alignment horizontal="center" vertical="center" wrapText="1"/>
      <protection locked="0"/>
    </xf>
    <xf numFmtId="49" fontId="21" fillId="8" borderId="18" xfId="0" applyNumberFormat="1" applyFont="1" applyFill="1" applyBorder="1" applyAlignment="1">
      <alignment horizontal="center" vertical="center"/>
    </xf>
    <xf numFmtId="49" fontId="21" fillId="8" borderId="19" xfId="0" applyNumberFormat="1" applyFont="1" applyFill="1" applyBorder="1" applyAlignment="1">
      <alignment horizontal="center" vertical="center"/>
    </xf>
    <xf numFmtId="0" fontId="42" fillId="3" borderId="7" xfId="0" applyFont="1" applyFill="1" applyBorder="1" applyAlignment="1">
      <alignment horizontal="center" vertical="center" wrapText="1"/>
    </xf>
    <xf numFmtId="0" fontId="42" fillId="3" borderId="8" xfId="0" applyFont="1" applyFill="1" applyBorder="1" applyAlignment="1">
      <alignment horizontal="center" vertical="center" wrapText="1"/>
    </xf>
    <xf numFmtId="0" fontId="43" fillId="10" borderId="38" xfId="0" applyFont="1" applyFill="1" applyBorder="1" applyAlignment="1">
      <alignment horizontal="center" vertical="center" wrapText="1"/>
    </xf>
    <xf numFmtId="0" fontId="43" fillId="10" borderId="8" xfId="0" applyFont="1" applyFill="1" applyBorder="1" applyAlignment="1">
      <alignment horizontal="center" vertical="center" wrapText="1"/>
    </xf>
    <xf numFmtId="0" fontId="43" fillId="10" borderId="22" xfId="0" applyFont="1" applyFill="1" applyBorder="1" applyAlignment="1">
      <alignment horizontal="center" vertical="center" wrapText="1"/>
    </xf>
    <xf numFmtId="0" fontId="8" fillId="13" borderId="38"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0" xfId="0" applyFont="1" applyFill="1" applyAlignment="1">
      <alignment horizontal="center" vertical="center"/>
    </xf>
    <xf numFmtId="0" fontId="16" fillId="2" borderId="12" xfId="0" applyFont="1" applyFill="1" applyBorder="1" applyAlignment="1">
      <alignment horizontal="center" vertical="center" wrapText="1"/>
    </xf>
    <xf numFmtId="0" fontId="16" fillId="2" borderId="0" xfId="0" applyFont="1" applyFill="1" applyAlignment="1">
      <alignment horizontal="center" vertical="center" wrapText="1"/>
    </xf>
    <xf numFmtId="0" fontId="19" fillId="7" borderId="2" xfId="0" applyFont="1" applyFill="1" applyBorder="1" applyAlignment="1">
      <alignment horizontal="center" vertical="center" wrapText="1"/>
    </xf>
    <xf numFmtId="0" fontId="19" fillId="7" borderId="3" xfId="0" applyFont="1" applyFill="1" applyBorder="1" applyAlignment="1">
      <alignment horizontal="center" vertical="center" wrapText="1"/>
    </xf>
    <xf numFmtId="0" fontId="19" fillId="7" borderId="10" xfId="0" applyFont="1" applyFill="1" applyBorder="1" applyAlignment="1">
      <alignment horizontal="center" vertical="center" wrapText="1"/>
    </xf>
    <xf numFmtId="0" fontId="28" fillId="0" borderId="2" xfId="0" applyFont="1" applyBorder="1" applyAlignment="1">
      <alignment horizontal="left" vertical="center" wrapText="1"/>
    </xf>
    <xf numFmtId="0" fontId="28" fillId="0" borderId="3" xfId="0" applyFont="1" applyBorder="1" applyAlignment="1">
      <alignment horizontal="left" vertical="center" wrapText="1"/>
    </xf>
    <xf numFmtId="0" fontId="28" fillId="0" borderId="10" xfId="0" applyFont="1" applyBorder="1" applyAlignment="1">
      <alignment horizontal="left" vertical="center" wrapText="1"/>
    </xf>
    <xf numFmtId="0" fontId="19" fillId="7" borderId="7" xfId="0" applyFont="1" applyFill="1" applyBorder="1" applyAlignment="1">
      <alignment horizontal="center" vertical="center" wrapText="1"/>
    </xf>
    <xf numFmtId="0" fontId="19" fillId="7" borderId="8" xfId="0" applyFont="1" applyFill="1" applyBorder="1" applyAlignment="1">
      <alignment horizontal="center" vertical="center" wrapText="1"/>
    </xf>
    <xf numFmtId="0" fontId="30" fillId="0" borderId="5" xfId="0" applyFont="1" applyBorder="1" applyAlignment="1">
      <alignment horizontal="left" vertical="center" wrapText="1"/>
    </xf>
    <xf numFmtId="0" fontId="28" fillId="0" borderId="5" xfId="0" applyFont="1" applyBorder="1" applyAlignment="1">
      <alignment horizontal="left" vertical="center" wrapText="1"/>
    </xf>
    <xf numFmtId="0" fontId="0" fillId="0" borderId="1" xfId="0" applyBorder="1" applyAlignment="1" applyProtection="1">
      <alignment horizontal="center" vertical="center"/>
      <protection locked="0"/>
    </xf>
    <xf numFmtId="0" fontId="2" fillId="7" borderId="12" xfId="0" applyFont="1" applyFill="1" applyBorder="1" applyAlignment="1">
      <alignment horizontal="center" vertical="center"/>
    </xf>
    <xf numFmtId="0" fontId="2" fillId="7" borderId="0" xfId="0" applyFont="1" applyFill="1" applyAlignment="1">
      <alignment horizontal="center" vertical="center"/>
    </xf>
    <xf numFmtId="0" fontId="2" fillId="7" borderId="13" xfId="0" applyFont="1" applyFill="1" applyBorder="1" applyAlignment="1">
      <alignment horizontal="center" vertical="center"/>
    </xf>
    <xf numFmtId="0" fontId="19" fillId="7" borderId="17" xfId="0" applyFont="1" applyFill="1" applyBorder="1" applyAlignment="1">
      <alignment horizontal="center" vertical="center" wrapText="1"/>
    </xf>
    <xf numFmtId="0" fontId="19" fillId="7" borderId="18" xfId="0" applyFont="1" applyFill="1" applyBorder="1" applyAlignment="1">
      <alignment horizontal="center" vertical="center" wrapText="1"/>
    </xf>
    <xf numFmtId="0" fontId="19" fillId="7" borderId="19" xfId="0" applyFont="1" applyFill="1" applyBorder="1" applyAlignment="1">
      <alignment horizontal="center" vertical="center" wrapText="1"/>
    </xf>
    <xf numFmtId="0" fontId="19" fillId="7" borderId="9" xfId="0" applyFont="1" applyFill="1" applyBorder="1" applyAlignment="1">
      <alignment horizontal="center" vertical="center" wrapText="1"/>
    </xf>
    <xf numFmtId="0" fontId="28" fillId="0" borderId="5" xfId="0" applyFont="1" applyBorder="1" applyAlignment="1">
      <alignment horizontal="left" vertical="center"/>
    </xf>
    <xf numFmtId="0" fontId="19" fillId="7" borderId="22" xfId="0" applyFont="1" applyFill="1" applyBorder="1" applyAlignment="1">
      <alignment horizontal="center" vertical="center" wrapText="1"/>
    </xf>
    <xf numFmtId="0" fontId="28" fillId="0" borderId="20" xfId="0" applyFont="1" applyBorder="1" applyAlignment="1">
      <alignment horizontal="left" vertical="center" wrapText="1"/>
    </xf>
    <xf numFmtId="0" fontId="28" fillId="0" borderId="21" xfId="0" applyFont="1" applyBorder="1" applyAlignment="1">
      <alignment horizontal="left" vertical="center" wrapText="1"/>
    </xf>
    <xf numFmtId="0" fontId="36" fillId="12" borderId="14" xfId="0" applyFont="1" applyFill="1" applyBorder="1" applyAlignment="1">
      <alignment horizontal="center" vertical="center" wrapText="1"/>
    </xf>
    <xf numFmtId="0" fontId="36" fillId="12" borderId="6" xfId="0" applyFont="1" applyFill="1" applyBorder="1" applyAlignment="1">
      <alignment horizontal="center" vertical="center" wrapText="1"/>
    </xf>
    <xf numFmtId="0" fontId="0" fillId="0" borderId="1" xfId="0" applyBorder="1" applyAlignment="1">
      <alignment horizontal="center" vertical="center"/>
    </xf>
    <xf numFmtId="0" fontId="30" fillId="0" borderId="0" xfId="0" applyFont="1" applyAlignment="1">
      <alignment horizontal="left" vertical="center" wrapText="1"/>
    </xf>
    <xf numFmtId="0" fontId="30" fillId="0" borderId="13" xfId="0" applyFont="1" applyBorder="1" applyAlignment="1">
      <alignment horizontal="left" vertical="center" wrapText="1"/>
    </xf>
    <xf numFmtId="0" fontId="30" fillId="0" borderId="11" xfId="0" applyFont="1" applyBorder="1" applyAlignment="1">
      <alignment horizontal="left" vertical="center" wrapText="1"/>
    </xf>
  </cellXfs>
  <cellStyles count="2">
    <cellStyle name="Normal" xfId="0" builtinId="0"/>
    <cellStyle name="Normal 2" xfId="1" xr:uid="{ECE28BB2-8EB5-40D3-A8D6-7FC083C6E9E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13E2C6-42C1-2049-B284-FD08FC2FFA45}">
  <dimension ref="A1:S31"/>
  <sheetViews>
    <sheetView topLeftCell="B1" workbookViewId="0">
      <selection sqref="A1:S31"/>
    </sheetView>
  </sheetViews>
  <sheetFormatPr defaultColWidth="11.25" defaultRowHeight="15.75"/>
  <cols>
    <col min="19" max="19" width="49" customWidth="1"/>
  </cols>
  <sheetData>
    <row r="1" spans="1:19" ht="19.899999999999999" customHeight="1">
      <c r="A1" s="139" t="s">
        <v>207</v>
      </c>
      <c r="B1" s="139"/>
      <c r="C1" s="139"/>
      <c r="D1" s="139"/>
      <c r="E1" s="139"/>
      <c r="F1" s="139"/>
      <c r="G1" s="139"/>
      <c r="H1" s="139"/>
      <c r="I1" s="139"/>
      <c r="J1" s="139"/>
      <c r="K1" s="139"/>
      <c r="L1" s="139"/>
      <c r="M1" s="139"/>
      <c r="N1" s="139"/>
      <c r="O1" s="139"/>
      <c r="P1" s="139"/>
      <c r="Q1" s="139"/>
      <c r="R1" s="139"/>
      <c r="S1" s="139"/>
    </row>
    <row r="2" spans="1:19">
      <c r="A2" s="139"/>
      <c r="B2" s="139"/>
      <c r="C2" s="139"/>
      <c r="D2" s="139"/>
      <c r="E2" s="139"/>
      <c r="F2" s="139"/>
      <c r="G2" s="139"/>
      <c r="H2" s="139"/>
      <c r="I2" s="139"/>
      <c r="J2" s="139"/>
      <c r="K2" s="139"/>
      <c r="L2" s="139"/>
      <c r="M2" s="139"/>
      <c r="N2" s="139"/>
      <c r="O2" s="139"/>
      <c r="P2" s="139"/>
      <c r="Q2" s="139"/>
      <c r="R2" s="139"/>
      <c r="S2" s="139"/>
    </row>
    <row r="3" spans="1:19">
      <c r="A3" s="139"/>
      <c r="B3" s="139"/>
      <c r="C3" s="139"/>
      <c r="D3" s="139"/>
      <c r="E3" s="139"/>
      <c r="F3" s="139"/>
      <c r="G3" s="139"/>
      <c r="H3" s="139"/>
      <c r="I3" s="139"/>
      <c r="J3" s="139"/>
      <c r="K3" s="139"/>
      <c r="L3" s="139"/>
      <c r="M3" s="139"/>
      <c r="N3" s="139"/>
      <c r="O3" s="139"/>
      <c r="P3" s="139"/>
      <c r="Q3" s="139"/>
      <c r="R3" s="139"/>
      <c r="S3" s="139"/>
    </row>
    <row r="4" spans="1:19">
      <c r="A4" s="139"/>
      <c r="B4" s="139"/>
      <c r="C4" s="139"/>
      <c r="D4" s="139"/>
      <c r="E4" s="139"/>
      <c r="F4" s="139"/>
      <c r="G4" s="139"/>
      <c r="H4" s="139"/>
      <c r="I4" s="139"/>
      <c r="J4" s="139"/>
      <c r="K4" s="139"/>
      <c r="L4" s="139"/>
      <c r="M4" s="139"/>
      <c r="N4" s="139"/>
      <c r="O4" s="139"/>
      <c r="P4" s="139"/>
      <c r="Q4" s="139"/>
      <c r="R4" s="139"/>
      <c r="S4" s="139"/>
    </row>
    <row r="5" spans="1:19">
      <c r="A5" s="139"/>
      <c r="B5" s="139"/>
      <c r="C5" s="139"/>
      <c r="D5" s="139"/>
      <c r="E5" s="139"/>
      <c r="F5" s="139"/>
      <c r="G5" s="139"/>
      <c r="H5" s="139"/>
      <c r="I5" s="139"/>
      <c r="J5" s="139"/>
      <c r="K5" s="139"/>
      <c r="L5" s="139"/>
      <c r="M5" s="139"/>
      <c r="N5" s="139"/>
      <c r="O5" s="139"/>
      <c r="P5" s="139"/>
      <c r="Q5" s="139"/>
      <c r="R5" s="139"/>
      <c r="S5" s="139"/>
    </row>
    <row r="6" spans="1:19">
      <c r="A6" s="139"/>
      <c r="B6" s="139"/>
      <c r="C6" s="139"/>
      <c r="D6" s="139"/>
      <c r="E6" s="139"/>
      <c r="F6" s="139"/>
      <c r="G6" s="139"/>
      <c r="H6" s="139"/>
      <c r="I6" s="139"/>
      <c r="J6" s="139"/>
      <c r="K6" s="139"/>
      <c r="L6" s="139"/>
      <c r="M6" s="139"/>
      <c r="N6" s="139"/>
      <c r="O6" s="139"/>
      <c r="P6" s="139"/>
      <c r="Q6" s="139"/>
      <c r="R6" s="139"/>
      <c r="S6" s="139"/>
    </row>
    <row r="7" spans="1:19">
      <c r="A7" s="139"/>
      <c r="B7" s="139"/>
      <c r="C7" s="139"/>
      <c r="D7" s="139"/>
      <c r="E7" s="139"/>
      <c r="F7" s="139"/>
      <c r="G7" s="139"/>
      <c r="H7" s="139"/>
      <c r="I7" s="139"/>
      <c r="J7" s="139"/>
      <c r="K7" s="139"/>
      <c r="L7" s="139"/>
      <c r="M7" s="139"/>
      <c r="N7" s="139"/>
      <c r="O7" s="139"/>
      <c r="P7" s="139"/>
      <c r="Q7" s="139"/>
      <c r="R7" s="139"/>
      <c r="S7" s="139"/>
    </row>
    <row r="8" spans="1:19">
      <c r="A8" s="139"/>
      <c r="B8" s="139"/>
      <c r="C8" s="139"/>
      <c r="D8" s="139"/>
      <c r="E8" s="139"/>
      <c r="F8" s="139"/>
      <c r="G8" s="139"/>
      <c r="H8" s="139"/>
      <c r="I8" s="139"/>
      <c r="J8" s="139"/>
      <c r="K8" s="139"/>
      <c r="L8" s="139"/>
      <c r="M8" s="139"/>
      <c r="N8" s="139"/>
      <c r="O8" s="139"/>
      <c r="P8" s="139"/>
      <c r="Q8" s="139"/>
      <c r="R8" s="139"/>
      <c r="S8" s="139"/>
    </row>
    <row r="9" spans="1:19">
      <c r="A9" s="139"/>
      <c r="B9" s="139"/>
      <c r="C9" s="139"/>
      <c r="D9" s="139"/>
      <c r="E9" s="139"/>
      <c r="F9" s="139"/>
      <c r="G9" s="139"/>
      <c r="H9" s="139"/>
      <c r="I9" s="139"/>
      <c r="J9" s="139"/>
      <c r="K9" s="139"/>
      <c r="L9" s="139"/>
      <c r="M9" s="139"/>
      <c r="N9" s="139"/>
      <c r="O9" s="139"/>
      <c r="P9" s="139"/>
      <c r="Q9" s="139"/>
      <c r="R9" s="139"/>
      <c r="S9" s="139"/>
    </row>
    <row r="10" spans="1:19">
      <c r="A10" s="139"/>
      <c r="B10" s="139"/>
      <c r="C10" s="139"/>
      <c r="D10" s="139"/>
      <c r="E10" s="139"/>
      <c r="F10" s="139"/>
      <c r="G10" s="139"/>
      <c r="H10" s="139"/>
      <c r="I10" s="139"/>
      <c r="J10" s="139"/>
      <c r="K10" s="139"/>
      <c r="L10" s="139"/>
      <c r="M10" s="139"/>
      <c r="N10" s="139"/>
      <c r="O10" s="139"/>
      <c r="P10" s="139"/>
      <c r="Q10" s="139"/>
      <c r="R10" s="139"/>
      <c r="S10" s="139"/>
    </row>
    <row r="11" spans="1:19">
      <c r="A11" s="139"/>
      <c r="B11" s="139"/>
      <c r="C11" s="139"/>
      <c r="D11" s="139"/>
      <c r="E11" s="139"/>
      <c r="F11" s="139"/>
      <c r="G11" s="139"/>
      <c r="H11" s="139"/>
      <c r="I11" s="139"/>
      <c r="J11" s="139"/>
      <c r="K11" s="139"/>
      <c r="L11" s="139"/>
      <c r="M11" s="139"/>
      <c r="N11" s="139"/>
      <c r="O11" s="139"/>
      <c r="P11" s="139"/>
      <c r="Q11" s="139"/>
      <c r="R11" s="139"/>
      <c r="S11" s="139"/>
    </row>
    <row r="12" spans="1:19">
      <c r="A12" s="139"/>
      <c r="B12" s="139"/>
      <c r="C12" s="139"/>
      <c r="D12" s="139"/>
      <c r="E12" s="139"/>
      <c r="F12" s="139"/>
      <c r="G12" s="139"/>
      <c r="H12" s="139"/>
      <c r="I12" s="139"/>
      <c r="J12" s="139"/>
      <c r="K12" s="139"/>
      <c r="L12" s="139"/>
      <c r="M12" s="139"/>
      <c r="N12" s="139"/>
      <c r="O12" s="139"/>
      <c r="P12" s="139"/>
      <c r="Q12" s="139"/>
      <c r="R12" s="139"/>
      <c r="S12" s="139"/>
    </row>
    <row r="13" spans="1:19">
      <c r="A13" s="139"/>
      <c r="B13" s="139"/>
      <c r="C13" s="139"/>
      <c r="D13" s="139"/>
      <c r="E13" s="139"/>
      <c r="F13" s="139"/>
      <c r="G13" s="139"/>
      <c r="H13" s="139"/>
      <c r="I13" s="139"/>
      <c r="J13" s="139"/>
      <c r="K13" s="139"/>
      <c r="L13" s="139"/>
      <c r="M13" s="139"/>
      <c r="N13" s="139"/>
      <c r="O13" s="139"/>
      <c r="P13" s="139"/>
      <c r="Q13" s="139"/>
      <c r="R13" s="139"/>
      <c r="S13" s="139"/>
    </row>
    <row r="14" spans="1:19">
      <c r="A14" s="139"/>
      <c r="B14" s="139"/>
      <c r="C14" s="139"/>
      <c r="D14" s="139"/>
      <c r="E14" s="139"/>
      <c r="F14" s="139"/>
      <c r="G14" s="139"/>
      <c r="H14" s="139"/>
      <c r="I14" s="139"/>
      <c r="J14" s="139"/>
      <c r="K14" s="139"/>
      <c r="L14" s="139"/>
      <c r="M14" s="139"/>
      <c r="N14" s="139"/>
      <c r="O14" s="139"/>
      <c r="P14" s="139"/>
      <c r="Q14" s="139"/>
      <c r="R14" s="139"/>
      <c r="S14" s="139"/>
    </row>
    <row r="15" spans="1:19">
      <c r="A15" s="139"/>
      <c r="B15" s="139"/>
      <c r="C15" s="139"/>
      <c r="D15" s="139"/>
      <c r="E15" s="139"/>
      <c r="F15" s="139"/>
      <c r="G15" s="139"/>
      <c r="H15" s="139"/>
      <c r="I15" s="139"/>
      <c r="J15" s="139"/>
      <c r="K15" s="139"/>
      <c r="L15" s="139"/>
      <c r="M15" s="139"/>
      <c r="N15" s="139"/>
      <c r="O15" s="139"/>
      <c r="P15" s="139"/>
      <c r="Q15" s="139"/>
      <c r="R15" s="139"/>
      <c r="S15" s="139"/>
    </row>
    <row r="16" spans="1:19">
      <c r="A16" s="139"/>
      <c r="B16" s="139"/>
      <c r="C16" s="139"/>
      <c r="D16" s="139"/>
      <c r="E16" s="139"/>
      <c r="F16" s="139"/>
      <c r="G16" s="139"/>
      <c r="H16" s="139"/>
      <c r="I16" s="139"/>
      <c r="J16" s="139"/>
      <c r="K16" s="139"/>
      <c r="L16" s="139"/>
      <c r="M16" s="139"/>
      <c r="N16" s="139"/>
      <c r="O16" s="139"/>
      <c r="P16" s="139"/>
      <c r="Q16" s="139"/>
      <c r="R16" s="139"/>
      <c r="S16" s="139"/>
    </row>
    <row r="17" spans="1:19">
      <c r="A17" s="139"/>
      <c r="B17" s="139"/>
      <c r="C17" s="139"/>
      <c r="D17" s="139"/>
      <c r="E17" s="139"/>
      <c r="F17" s="139"/>
      <c r="G17" s="139"/>
      <c r="H17" s="139"/>
      <c r="I17" s="139"/>
      <c r="J17" s="139"/>
      <c r="K17" s="139"/>
      <c r="L17" s="139"/>
      <c r="M17" s="139"/>
      <c r="N17" s="139"/>
      <c r="O17" s="139"/>
      <c r="P17" s="139"/>
      <c r="Q17" s="139"/>
      <c r="R17" s="139"/>
      <c r="S17" s="139"/>
    </row>
    <row r="18" spans="1:19">
      <c r="A18" s="139"/>
      <c r="B18" s="139"/>
      <c r="C18" s="139"/>
      <c r="D18" s="139"/>
      <c r="E18" s="139"/>
      <c r="F18" s="139"/>
      <c r="G18" s="139"/>
      <c r="H18" s="139"/>
      <c r="I18" s="139"/>
      <c r="J18" s="139"/>
      <c r="K18" s="139"/>
      <c r="L18" s="139"/>
      <c r="M18" s="139"/>
      <c r="N18" s="139"/>
      <c r="O18" s="139"/>
      <c r="P18" s="139"/>
      <c r="Q18" s="139"/>
      <c r="R18" s="139"/>
      <c r="S18" s="139"/>
    </row>
    <row r="19" spans="1:19">
      <c r="A19" s="139"/>
      <c r="B19" s="139"/>
      <c r="C19" s="139"/>
      <c r="D19" s="139"/>
      <c r="E19" s="139"/>
      <c r="F19" s="139"/>
      <c r="G19" s="139"/>
      <c r="H19" s="139"/>
      <c r="I19" s="139"/>
      <c r="J19" s="139"/>
      <c r="K19" s="139"/>
      <c r="L19" s="139"/>
      <c r="M19" s="139"/>
      <c r="N19" s="139"/>
      <c r="O19" s="139"/>
      <c r="P19" s="139"/>
      <c r="Q19" s="139"/>
      <c r="R19" s="139"/>
      <c r="S19" s="139"/>
    </row>
    <row r="20" spans="1:19">
      <c r="A20" s="139"/>
      <c r="B20" s="139"/>
      <c r="C20" s="139"/>
      <c r="D20" s="139"/>
      <c r="E20" s="139"/>
      <c r="F20" s="139"/>
      <c r="G20" s="139"/>
      <c r="H20" s="139"/>
      <c r="I20" s="139"/>
      <c r="J20" s="139"/>
      <c r="K20" s="139"/>
      <c r="L20" s="139"/>
      <c r="M20" s="139"/>
      <c r="N20" s="139"/>
      <c r="O20" s="139"/>
      <c r="P20" s="139"/>
      <c r="Q20" s="139"/>
      <c r="R20" s="139"/>
      <c r="S20" s="139"/>
    </row>
    <row r="21" spans="1:19">
      <c r="A21" s="139"/>
      <c r="B21" s="139"/>
      <c r="C21" s="139"/>
      <c r="D21" s="139"/>
      <c r="E21" s="139"/>
      <c r="F21" s="139"/>
      <c r="G21" s="139"/>
      <c r="H21" s="139"/>
      <c r="I21" s="139"/>
      <c r="J21" s="139"/>
      <c r="K21" s="139"/>
      <c r="L21" s="139"/>
      <c r="M21" s="139"/>
      <c r="N21" s="139"/>
      <c r="O21" s="139"/>
      <c r="P21" s="139"/>
      <c r="Q21" s="139"/>
      <c r="R21" s="139"/>
      <c r="S21" s="139"/>
    </row>
    <row r="22" spans="1:19">
      <c r="A22" s="139"/>
      <c r="B22" s="139"/>
      <c r="C22" s="139"/>
      <c r="D22" s="139"/>
      <c r="E22" s="139"/>
      <c r="F22" s="139"/>
      <c r="G22" s="139"/>
      <c r="H22" s="139"/>
      <c r="I22" s="139"/>
      <c r="J22" s="139"/>
      <c r="K22" s="139"/>
      <c r="L22" s="139"/>
      <c r="M22" s="139"/>
      <c r="N22" s="139"/>
      <c r="O22" s="139"/>
      <c r="P22" s="139"/>
      <c r="Q22" s="139"/>
      <c r="R22" s="139"/>
      <c r="S22" s="139"/>
    </row>
    <row r="23" spans="1:19">
      <c r="A23" s="139"/>
      <c r="B23" s="139"/>
      <c r="C23" s="139"/>
      <c r="D23" s="139"/>
      <c r="E23" s="139"/>
      <c r="F23" s="139"/>
      <c r="G23" s="139"/>
      <c r="H23" s="139"/>
      <c r="I23" s="139"/>
      <c r="J23" s="139"/>
      <c r="K23" s="139"/>
      <c r="L23" s="139"/>
      <c r="M23" s="139"/>
      <c r="N23" s="139"/>
      <c r="O23" s="139"/>
      <c r="P23" s="139"/>
      <c r="Q23" s="139"/>
      <c r="R23" s="139"/>
      <c r="S23" s="139"/>
    </row>
    <row r="24" spans="1:19">
      <c r="A24" s="139"/>
      <c r="B24" s="139"/>
      <c r="C24" s="139"/>
      <c r="D24" s="139"/>
      <c r="E24" s="139"/>
      <c r="F24" s="139"/>
      <c r="G24" s="139"/>
      <c r="H24" s="139"/>
      <c r="I24" s="139"/>
      <c r="J24" s="139"/>
      <c r="K24" s="139"/>
      <c r="L24" s="139"/>
      <c r="M24" s="139"/>
      <c r="N24" s="139"/>
      <c r="O24" s="139"/>
      <c r="P24" s="139"/>
      <c r="Q24" s="139"/>
      <c r="R24" s="139"/>
      <c r="S24" s="139"/>
    </row>
    <row r="25" spans="1:19">
      <c r="A25" s="139"/>
      <c r="B25" s="139"/>
      <c r="C25" s="139"/>
      <c r="D25" s="139"/>
      <c r="E25" s="139"/>
      <c r="F25" s="139"/>
      <c r="G25" s="139"/>
      <c r="H25" s="139"/>
      <c r="I25" s="139"/>
      <c r="J25" s="139"/>
      <c r="K25" s="139"/>
      <c r="L25" s="139"/>
      <c r="M25" s="139"/>
      <c r="N25" s="139"/>
      <c r="O25" s="139"/>
      <c r="P25" s="139"/>
      <c r="Q25" s="139"/>
      <c r="R25" s="139"/>
      <c r="S25" s="139"/>
    </row>
    <row r="26" spans="1:19">
      <c r="A26" s="139"/>
      <c r="B26" s="139"/>
      <c r="C26" s="139"/>
      <c r="D26" s="139"/>
      <c r="E26" s="139"/>
      <c r="F26" s="139"/>
      <c r="G26" s="139"/>
      <c r="H26" s="139"/>
      <c r="I26" s="139"/>
      <c r="J26" s="139"/>
      <c r="K26" s="139"/>
      <c r="L26" s="139"/>
      <c r="M26" s="139"/>
      <c r="N26" s="139"/>
      <c r="O26" s="139"/>
      <c r="P26" s="139"/>
      <c r="Q26" s="139"/>
      <c r="R26" s="139"/>
      <c r="S26" s="139"/>
    </row>
    <row r="27" spans="1:19">
      <c r="A27" s="139"/>
      <c r="B27" s="139"/>
      <c r="C27" s="139"/>
      <c r="D27" s="139"/>
      <c r="E27" s="139"/>
      <c r="F27" s="139"/>
      <c r="G27" s="139"/>
      <c r="H27" s="139"/>
      <c r="I27" s="139"/>
      <c r="J27" s="139"/>
      <c r="K27" s="139"/>
      <c r="L27" s="139"/>
      <c r="M27" s="139"/>
      <c r="N27" s="139"/>
      <c r="O27" s="139"/>
      <c r="P27" s="139"/>
      <c r="Q27" s="139"/>
      <c r="R27" s="139"/>
      <c r="S27" s="139"/>
    </row>
    <row r="28" spans="1:19">
      <c r="A28" s="139"/>
      <c r="B28" s="139"/>
      <c r="C28" s="139"/>
      <c r="D28" s="139"/>
      <c r="E28" s="139"/>
      <c r="F28" s="139"/>
      <c r="G28" s="139"/>
      <c r="H28" s="139"/>
      <c r="I28" s="139"/>
      <c r="J28" s="139"/>
      <c r="K28" s="139"/>
      <c r="L28" s="139"/>
      <c r="M28" s="139"/>
      <c r="N28" s="139"/>
      <c r="O28" s="139"/>
      <c r="P28" s="139"/>
      <c r="Q28" s="139"/>
      <c r="R28" s="139"/>
      <c r="S28" s="139"/>
    </row>
    <row r="29" spans="1:19">
      <c r="A29" s="139"/>
      <c r="B29" s="139"/>
      <c r="C29" s="139"/>
      <c r="D29" s="139"/>
      <c r="E29" s="139"/>
      <c r="F29" s="139"/>
      <c r="G29" s="139"/>
      <c r="H29" s="139"/>
      <c r="I29" s="139"/>
      <c r="J29" s="139"/>
      <c r="K29" s="139"/>
      <c r="L29" s="139"/>
      <c r="M29" s="139"/>
      <c r="N29" s="139"/>
      <c r="O29" s="139"/>
      <c r="P29" s="139"/>
      <c r="Q29" s="139"/>
      <c r="R29" s="139"/>
      <c r="S29" s="139"/>
    </row>
    <row r="30" spans="1:19">
      <c r="A30" s="139"/>
      <c r="B30" s="139"/>
      <c r="C30" s="139"/>
      <c r="D30" s="139"/>
      <c r="E30" s="139"/>
      <c r="F30" s="139"/>
      <c r="G30" s="139"/>
      <c r="H30" s="139"/>
      <c r="I30" s="139"/>
      <c r="J30" s="139"/>
      <c r="K30" s="139"/>
      <c r="L30" s="139"/>
      <c r="M30" s="139"/>
      <c r="N30" s="139"/>
      <c r="O30" s="139"/>
      <c r="P30" s="139"/>
      <c r="Q30" s="139"/>
      <c r="R30" s="139"/>
      <c r="S30" s="139"/>
    </row>
    <row r="31" spans="1:19" ht="82.9" customHeight="1">
      <c r="A31" s="139"/>
      <c r="B31" s="139"/>
      <c r="C31" s="139"/>
      <c r="D31" s="139"/>
      <c r="E31" s="139"/>
      <c r="F31" s="139"/>
      <c r="G31" s="139"/>
      <c r="H31" s="139"/>
      <c r="I31" s="139"/>
      <c r="J31" s="139"/>
      <c r="K31" s="139"/>
      <c r="L31" s="139"/>
      <c r="M31" s="139"/>
      <c r="N31" s="139"/>
      <c r="O31" s="139"/>
      <c r="P31" s="139"/>
      <c r="Q31" s="139"/>
      <c r="R31" s="139"/>
      <c r="S31" s="139"/>
    </row>
  </sheetData>
  <mergeCells count="1">
    <mergeCell ref="A1:S3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42184B-2AE0-4623-B209-33FDFA324265}">
  <sheetPr codeName="Sayfa1"/>
  <dimension ref="A1:AA780"/>
  <sheetViews>
    <sheetView tabSelected="1" zoomScale="80" zoomScaleNormal="80" workbookViewId="0">
      <selection activeCell="B10" sqref="B10:E10"/>
    </sheetView>
  </sheetViews>
  <sheetFormatPr defaultColWidth="11" defaultRowHeight="21"/>
  <cols>
    <col min="1" max="1" width="5.75" style="7" customWidth="1"/>
    <col min="2" max="2" width="6.5" style="12" customWidth="1"/>
    <col min="3" max="3" width="13.75" style="2" customWidth="1"/>
    <col min="4" max="4" width="62.25" style="24" customWidth="1"/>
    <col min="5" max="5" width="6" style="4" customWidth="1"/>
    <col min="6" max="6" width="28.25" style="3" customWidth="1"/>
    <col min="7" max="7" width="7.75" style="3" customWidth="1"/>
    <col min="8" max="8" width="60.5" style="3" customWidth="1"/>
    <col min="9" max="9" width="12.5" style="3" customWidth="1"/>
    <col min="10" max="10" width="18.5" style="3" customWidth="1"/>
    <col min="11" max="11" width="13.25" style="3" customWidth="1"/>
    <col min="12" max="12" width="20.75" style="3" customWidth="1"/>
    <col min="13" max="13" width="15.75" style="3" customWidth="1"/>
    <col min="14" max="14" width="8.75" style="3" customWidth="1"/>
    <col min="15" max="15" width="13.25" style="7" customWidth="1"/>
    <col min="16" max="16" width="10.75" style="10" customWidth="1"/>
    <col min="17" max="17" width="11" style="10" customWidth="1"/>
    <col min="18" max="18" width="11.75" style="10" customWidth="1"/>
    <col min="19" max="19" width="12.25" style="10" customWidth="1"/>
    <col min="20" max="20" width="11" style="7"/>
    <col min="21" max="21" width="18.75" style="7" customWidth="1"/>
    <col min="22" max="24" width="11" style="7"/>
    <col min="25" max="26" width="20.75" style="7" customWidth="1"/>
    <col min="27" max="16384" width="11" style="7"/>
  </cols>
  <sheetData>
    <row r="1" spans="1:27" ht="73.900000000000006" customHeight="1" thickBot="1">
      <c r="A1" s="151"/>
      <c r="B1" s="151"/>
      <c r="C1" s="151"/>
      <c r="D1" s="151"/>
      <c r="E1" s="151"/>
      <c r="F1" s="151"/>
      <c r="G1" s="151"/>
      <c r="H1" s="151"/>
      <c r="I1" s="151"/>
      <c r="J1" s="151"/>
      <c r="K1" s="151"/>
      <c r="L1" s="151"/>
      <c r="M1" s="151"/>
      <c r="N1" s="151"/>
      <c r="O1" s="151"/>
      <c r="P1" s="151"/>
      <c r="Q1" s="151"/>
      <c r="R1" s="151"/>
      <c r="S1" s="151"/>
    </row>
    <row r="2" spans="1:27" s="22" customFormat="1" ht="56.25" customHeight="1" thickBot="1">
      <c r="B2" s="163" t="s">
        <v>38</v>
      </c>
      <c r="C2" s="164"/>
      <c r="D2" s="164"/>
      <c r="E2" s="164"/>
      <c r="F2" s="164"/>
      <c r="G2" s="165" t="s">
        <v>208</v>
      </c>
      <c r="H2" s="166"/>
      <c r="I2" s="166"/>
      <c r="J2" s="168" t="s">
        <v>41</v>
      </c>
      <c r="K2" s="157"/>
      <c r="L2" s="157"/>
      <c r="M2" s="165" t="s">
        <v>209</v>
      </c>
      <c r="N2" s="166"/>
      <c r="O2" s="167"/>
      <c r="P2" s="157" t="s">
        <v>41</v>
      </c>
      <c r="Q2" s="157"/>
      <c r="R2" s="157"/>
      <c r="S2" s="158"/>
      <c r="T2" s="23"/>
      <c r="U2" s="72"/>
    </row>
    <row r="3" spans="1:27" ht="31.9" customHeight="1">
      <c r="B3" s="113"/>
      <c r="C3" s="114"/>
      <c r="D3" s="114"/>
      <c r="E3" s="114"/>
      <c r="F3" s="114"/>
      <c r="G3" s="115"/>
      <c r="H3" s="115"/>
      <c r="I3" s="115"/>
      <c r="J3" s="116"/>
      <c r="K3" s="116"/>
      <c r="L3" s="116"/>
      <c r="M3" s="115"/>
      <c r="N3" s="115"/>
      <c r="O3" s="115"/>
      <c r="P3" s="116"/>
      <c r="Q3" s="116"/>
      <c r="R3" s="116"/>
      <c r="S3" s="117"/>
      <c r="T3" s="11"/>
      <c r="U3" s="73"/>
      <c r="V3" s="37"/>
      <c r="W3" s="37"/>
      <c r="X3" s="37"/>
      <c r="Y3" s="36"/>
      <c r="Z3" s="36"/>
      <c r="AA3" s="37"/>
    </row>
    <row r="4" spans="1:27" s="9" customFormat="1" ht="48.75" customHeight="1">
      <c r="B4" s="103"/>
      <c r="C4" s="104" t="s">
        <v>195</v>
      </c>
      <c r="D4" s="17"/>
      <c r="E4" s="154" t="s">
        <v>197</v>
      </c>
      <c r="F4" s="154"/>
      <c r="G4" s="154"/>
      <c r="H4" s="19"/>
      <c r="I4" s="155" t="s">
        <v>34</v>
      </c>
      <c r="J4" s="156"/>
      <c r="K4" s="20">
        <v>36526</v>
      </c>
      <c r="L4" s="171" t="s">
        <v>31</v>
      </c>
      <c r="M4" s="172"/>
      <c r="N4" s="21">
        <f>(K6-K4)/365.25</f>
        <v>22.001368925393567</v>
      </c>
      <c r="O4" s="155" t="s">
        <v>36</v>
      </c>
      <c r="P4" s="154"/>
      <c r="Q4" s="159"/>
      <c r="R4" s="159"/>
      <c r="S4" s="118">
        <f>ROUND(N4,0)</f>
        <v>22</v>
      </c>
      <c r="U4" s="38"/>
      <c r="V4" s="38"/>
      <c r="W4" s="38"/>
      <c r="X4" s="38"/>
      <c r="Y4" s="38" t="s">
        <v>120</v>
      </c>
      <c r="Z4" s="38"/>
      <c r="AA4" s="39"/>
    </row>
    <row r="5" spans="1:27" s="8" customFormat="1" ht="45.75" customHeight="1">
      <c r="B5" s="105"/>
      <c r="C5" s="104" t="s">
        <v>196</v>
      </c>
      <c r="D5" s="18"/>
      <c r="E5" s="154" t="s">
        <v>198</v>
      </c>
      <c r="F5" s="154"/>
      <c r="G5" s="154"/>
      <c r="H5" s="13"/>
      <c r="I5" s="155" t="s">
        <v>35</v>
      </c>
      <c r="J5" s="156"/>
      <c r="K5" s="14">
        <v>36526</v>
      </c>
      <c r="L5" s="171" t="s">
        <v>32</v>
      </c>
      <c r="M5" s="172"/>
      <c r="N5" s="15">
        <f>(K6-K5)/365.25</f>
        <v>22.001368925393567</v>
      </c>
      <c r="O5" s="155" t="s">
        <v>39</v>
      </c>
      <c r="P5" s="154"/>
      <c r="Q5" s="160"/>
      <c r="R5" s="160"/>
      <c r="S5" s="118">
        <f>ROUND(N5,0)</f>
        <v>22</v>
      </c>
      <c r="U5" s="40" t="s">
        <v>96</v>
      </c>
      <c r="V5" s="40"/>
      <c r="W5" s="40"/>
      <c r="X5" s="40"/>
      <c r="Y5" s="40" t="s">
        <v>121</v>
      </c>
      <c r="Z5" s="40"/>
      <c r="AA5" s="41"/>
    </row>
    <row r="6" spans="1:27" s="8" customFormat="1" ht="47.25" customHeight="1">
      <c r="B6" s="105"/>
      <c r="C6" s="104" t="s">
        <v>206</v>
      </c>
      <c r="D6" s="18"/>
      <c r="E6" s="154" t="s">
        <v>40</v>
      </c>
      <c r="F6" s="154"/>
      <c r="G6" s="154"/>
      <c r="H6" s="14">
        <v>36526</v>
      </c>
      <c r="I6" s="155" t="s">
        <v>30</v>
      </c>
      <c r="J6" s="156"/>
      <c r="K6" s="14">
        <v>44562</v>
      </c>
      <c r="L6" s="169"/>
      <c r="M6" s="170"/>
      <c r="N6" s="170"/>
      <c r="O6" s="154" t="s">
        <v>37</v>
      </c>
      <c r="P6" s="154"/>
      <c r="Q6" s="160"/>
      <c r="R6" s="160"/>
      <c r="S6" s="119"/>
      <c r="U6" s="40" t="s">
        <v>95</v>
      </c>
      <c r="V6" s="40"/>
      <c r="W6" s="40"/>
      <c r="X6" s="40"/>
      <c r="Y6" s="40"/>
      <c r="Z6" s="40"/>
      <c r="AA6" s="46"/>
    </row>
    <row r="7" spans="1:27" ht="20.25" customHeight="1" thickBot="1">
      <c r="B7" s="106"/>
      <c r="C7" s="107"/>
      <c r="D7" s="108"/>
      <c r="E7" s="109"/>
      <c r="F7" s="110"/>
      <c r="G7" s="110"/>
      <c r="H7" s="110"/>
      <c r="I7" s="110"/>
      <c r="J7" s="110"/>
      <c r="K7" s="110"/>
      <c r="L7" s="110"/>
      <c r="M7" s="110"/>
      <c r="N7" s="110"/>
      <c r="O7" s="111"/>
      <c r="P7" s="112"/>
      <c r="Q7" s="112"/>
      <c r="R7" s="112"/>
      <c r="S7" s="120"/>
      <c r="U7" s="40" t="s">
        <v>104</v>
      </c>
      <c r="V7" s="40"/>
      <c r="W7" s="40"/>
      <c r="X7" s="40"/>
      <c r="Y7" s="40"/>
      <c r="Z7" s="40"/>
      <c r="AA7" s="37"/>
    </row>
    <row r="8" spans="1:27" ht="40.15" customHeight="1" thickBot="1">
      <c r="B8" s="161" t="s">
        <v>186</v>
      </c>
      <c r="C8" s="162"/>
      <c r="D8" s="162"/>
      <c r="E8" s="162"/>
      <c r="F8" s="121" t="s">
        <v>129</v>
      </c>
      <c r="I8" s="86"/>
      <c r="J8" s="86"/>
      <c r="K8" s="86"/>
      <c r="L8" s="86"/>
      <c r="M8" s="86"/>
      <c r="N8" s="86"/>
      <c r="U8" s="46"/>
      <c r="V8" s="40"/>
      <c r="W8" s="40"/>
      <c r="X8" s="40"/>
      <c r="Y8" s="40"/>
      <c r="Z8" s="40"/>
      <c r="AA8" s="37"/>
    </row>
    <row r="9" spans="1:27" s="80" customFormat="1" ht="49.15" customHeight="1">
      <c r="B9" s="152" t="s">
        <v>26</v>
      </c>
      <c r="C9" s="153"/>
      <c r="D9" s="153"/>
      <c r="E9" s="153"/>
      <c r="F9" s="124">
        <f>'1. BÖLÜM- Bilimsel Makaleler'!J2</f>
        <v>0</v>
      </c>
      <c r="G9" s="81"/>
      <c r="H9" s="81"/>
      <c r="I9" s="126"/>
      <c r="J9" s="81"/>
      <c r="K9" s="81"/>
      <c r="L9" s="81"/>
      <c r="M9" s="81"/>
      <c r="N9" s="81"/>
      <c r="O9" s="81"/>
      <c r="P9" s="81"/>
      <c r="Q9" s="81"/>
      <c r="R9" s="81"/>
      <c r="S9" s="81"/>
      <c r="T9" s="81"/>
      <c r="U9" s="81"/>
      <c r="V9" s="81"/>
      <c r="W9" s="81"/>
      <c r="X9" s="61"/>
      <c r="Y9" s="61"/>
      <c r="Z9" s="61"/>
      <c r="AA9" s="82"/>
    </row>
    <row r="10" spans="1:27" s="80" customFormat="1" ht="49.15" customHeight="1">
      <c r="B10" s="147" t="s">
        <v>27</v>
      </c>
      <c r="C10" s="148"/>
      <c r="D10" s="148"/>
      <c r="E10" s="148"/>
      <c r="F10" s="122">
        <f>'2. BÖLÜM- Kitap'!H2</f>
        <v>0</v>
      </c>
      <c r="G10" s="81"/>
      <c r="H10" s="81"/>
      <c r="I10" s="126"/>
      <c r="J10" s="81"/>
      <c r="K10" s="81" t="s">
        <v>187</v>
      </c>
      <c r="L10" s="81"/>
      <c r="M10" s="81"/>
      <c r="N10" s="81"/>
      <c r="O10" s="81"/>
      <c r="P10" s="81"/>
      <c r="Q10" s="81"/>
      <c r="R10" s="81" t="s">
        <v>42</v>
      </c>
      <c r="S10" s="81"/>
      <c r="T10" s="81"/>
      <c r="U10" s="81"/>
      <c r="V10" s="81"/>
      <c r="W10" s="81"/>
      <c r="X10" s="83"/>
      <c r="Y10" s="83"/>
      <c r="Z10" s="83"/>
      <c r="AA10" s="82"/>
    </row>
    <row r="11" spans="1:27" s="80" customFormat="1" ht="49.15" customHeight="1">
      <c r="B11" s="143" t="s">
        <v>28</v>
      </c>
      <c r="C11" s="144"/>
      <c r="D11" s="144"/>
      <c r="E11" s="144"/>
      <c r="F11" s="122">
        <f>'3. BÖLÜM- Atıf'!I2</f>
        <v>0</v>
      </c>
      <c r="G11" s="81"/>
      <c r="H11" s="81"/>
      <c r="I11" s="126"/>
      <c r="J11" s="81"/>
      <c r="K11" s="81" t="s">
        <v>188</v>
      </c>
      <c r="L11" s="81"/>
      <c r="M11" s="81"/>
      <c r="N11" s="81"/>
      <c r="O11" s="81"/>
      <c r="P11" s="81"/>
      <c r="Q11" s="81"/>
      <c r="R11" s="81" t="s">
        <v>43</v>
      </c>
      <c r="S11" s="81"/>
      <c r="T11" s="81"/>
      <c r="U11" s="81"/>
      <c r="V11" s="81"/>
      <c r="W11" s="81"/>
      <c r="X11" s="129"/>
      <c r="Y11" s="129"/>
      <c r="Z11" s="129"/>
    </row>
    <row r="12" spans="1:27" s="84" customFormat="1" ht="49.15" customHeight="1">
      <c r="B12" s="145" t="s">
        <v>29</v>
      </c>
      <c r="C12" s="146"/>
      <c r="D12" s="146"/>
      <c r="E12" s="146"/>
      <c r="F12" s="122">
        <f>'4. BÖLÜM-Patent ve Girişimcilik'!E2</f>
        <v>0</v>
      </c>
      <c r="G12" s="81"/>
      <c r="H12" s="81"/>
      <c r="I12" s="126"/>
      <c r="J12" s="81"/>
      <c r="K12" s="81" t="s">
        <v>189</v>
      </c>
      <c r="L12" s="81"/>
      <c r="M12" s="81"/>
      <c r="N12" s="81"/>
      <c r="O12" s="81"/>
      <c r="P12" s="81"/>
      <c r="Q12" s="81"/>
      <c r="R12" s="81" t="s">
        <v>45</v>
      </c>
      <c r="S12" s="81"/>
      <c r="T12" s="81"/>
      <c r="U12" s="81"/>
      <c r="V12" s="81"/>
      <c r="W12" s="81"/>
      <c r="X12" s="130"/>
      <c r="Y12" s="130"/>
      <c r="Z12" s="130"/>
    </row>
    <row r="13" spans="1:27" s="80" customFormat="1" ht="49.15" customHeight="1">
      <c r="B13" s="147" t="s">
        <v>179</v>
      </c>
      <c r="C13" s="148"/>
      <c r="D13" s="148"/>
      <c r="E13" s="148"/>
      <c r="F13" s="122">
        <f>'5. BÖLÜM- Tez Yönetimi'!G2</f>
        <v>0</v>
      </c>
      <c r="G13" s="81"/>
      <c r="H13" s="81"/>
      <c r="I13" s="126"/>
      <c r="J13" s="81"/>
      <c r="K13" s="81" t="s">
        <v>190</v>
      </c>
      <c r="L13" s="81"/>
      <c r="M13" s="81"/>
      <c r="N13" s="81"/>
      <c r="O13" s="81"/>
      <c r="P13" s="81"/>
      <c r="Q13" s="81"/>
      <c r="R13" s="81" t="s">
        <v>44</v>
      </c>
      <c r="S13" s="81"/>
      <c r="T13" s="81"/>
      <c r="U13" s="81"/>
      <c r="V13" s="81"/>
      <c r="W13" s="81"/>
      <c r="X13" s="129"/>
      <c r="Y13" s="129"/>
      <c r="Z13" s="129"/>
    </row>
    <row r="14" spans="1:27" s="84" customFormat="1" ht="49.15" customHeight="1">
      <c r="B14" s="147" t="s">
        <v>180</v>
      </c>
      <c r="C14" s="148"/>
      <c r="D14" s="148"/>
      <c r="E14" s="148"/>
      <c r="F14" s="122">
        <f>'6. BÖLÜM- Bilimsel Araştırma Pr'!F2</f>
        <v>0</v>
      </c>
      <c r="G14" s="81"/>
      <c r="H14" s="81"/>
      <c r="I14" s="126"/>
      <c r="J14" s="81"/>
      <c r="K14" s="81" t="s">
        <v>191</v>
      </c>
      <c r="L14" s="81"/>
      <c r="M14" s="81"/>
      <c r="N14" s="81"/>
      <c r="O14" s="81"/>
      <c r="P14" s="81"/>
      <c r="Q14" s="81"/>
      <c r="R14" s="81" t="s">
        <v>194</v>
      </c>
      <c r="S14" s="81"/>
      <c r="T14" s="81"/>
      <c r="U14" s="81"/>
      <c r="V14" s="81"/>
      <c r="W14" s="81"/>
      <c r="X14" s="130"/>
      <c r="Y14" s="130"/>
      <c r="Z14" s="130"/>
    </row>
    <row r="15" spans="1:27" s="80" customFormat="1" ht="49.15" customHeight="1">
      <c r="B15" s="147" t="s">
        <v>181</v>
      </c>
      <c r="C15" s="148"/>
      <c r="D15" s="148"/>
      <c r="E15" s="148"/>
      <c r="F15" s="122">
        <f>'7. BÖLÜM- Bilimsel Toplantı '!F2</f>
        <v>0</v>
      </c>
      <c r="G15" s="81"/>
      <c r="H15" s="81"/>
      <c r="I15" s="126"/>
      <c r="J15" s="81"/>
      <c r="K15" s="81" t="s">
        <v>192</v>
      </c>
      <c r="L15" s="81"/>
      <c r="M15" s="81"/>
      <c r="N15" s="81"/>
      <c r="O15" s="81"/>
      <c r="P15" s="81"/>
      <c r="Q15" s="81"/>
      <c r="R15" s="81"/>
      <c r="S15" s="81"/>
      <c r="T15" s="81"/>
      <c r="U15" s="81"/>
      <c r="V15" s="81"/>
      <c r="W15" s="81"/>
      <c r="X15" s="129"/>
      <c r="Y15" s="129"/>
      <c r="Z15" s="129"/>
    </row>
    <row r="16" spans="1:27" s="84" customFormat="1" ht="49.15" customHeight="1">
      <c r="B16" s="147" t="s">
        <v>182</v>
      </c>
      <c r="C16" s="148"/>
      <c r="D16" s="148"/>
      <c r="E16" s="148"/>
      <c r="F16" s="131">
        <f>'8. BÖLÜM- Eğitim-Öğretim F'!I2</f>
        <v>0</v>
      </c>
      <c r="G16" s="81"/>
      <c r="H16" s="81"/>
      <c r="I16" s="126"/>
      <c r="J16" s="81"/>
      <c r="K16" s="81" t="s">
        <v>193</v>
      </c>
      <c r="L16" s="81"/>
      <c r="M16" s="81"/>
      <c r="N16" s="81"/>
      <c r="O16" s="81"/>
      <c r="P16" s="81"/>
      <c r="Q16" s="81"/>
      <c r="R16" s="81"/>
      <c r="S16" s="81"/>
      <c r="T16" s="81"/>
      <c r="U16" s="81"/>
      <c r="V16" s="81"/>
      <c r="W16" s="81"/>
      <c r="X16" s="130"/>
      <c r="Y16" s="130"/>
      <c r="Z16" s="130"/>
    </row>
    <row r="17" spans="2:26" s="84" customFormat="1" ht="49.15" customHeight="1">
      <c r="B17" s="147" t="s">
        <v>183</v>
      </c>
      <c r="C17" s="148"/>
      <c r="D17" s="148"/>
      <c r="E17" s="148"/>
      <c r="F17" s="122">
        <f>'9. BÖLÜM- Uluslararasılaşma'!G2</f>
        <v>0</v>
      </c>
      <c r="G17" s="81"/>
      <c r="H17" s="81"/>
      <c r="I17" s="126"/>
      <c r="J17" s="81"/>
      <c r="K17" s="81"/>
      <c r="L17" s="81"/>
      <c r="M17" s="81"/>
      <c r="N17" s="81"/>
      <c r="O17" s="81"/>
      <c r="P17" s="81"/>
      <c r="Q17" s="81"/>
      <c r="R17" s="81"/>
      <c r="S17" s="81"/>
      <c r="T17" s="81"/>
      <c r="U17" s="81"/>
      <c r="V17" s="81"/>
      <c r="W17" s="81"/>
      <c r="X17" s="130"/>
      <c r="Y17" s="130"/>
      <c r="Z17" s="130"/>
    </row>
    <row r="18" spans="2:26" s="80" customFormat="1" ht="49.15" customHeight="1">
      <c r="B18" s="147" t="s">
        <v>184</v>
      </c>
      <c r="C18" s="148"/>
      <c r="D18" s="148"/>
      <c r="E18" s="148"/>
      <c r="F18" s="122">
        <f>'10. BÖLÜM- Toplumsal Destek'!F2</f>
        <v>0</v>
      </c>
      <c r="G18" s="81"/>
      <c r="H18" s="81"/>
      <c r="I18" s="126"/>
      <c r="J18" s="81"/>
      <c r="K18" s="81"/>
      <c r="L18" s="81"/>
      <c r="M18" s="81"/>
      <c r="N18" s="81"/>
      <c r="O18" s="81"/>
      <c r="P18" s="81"/>
      <c r="Q18" s="81"/>
      <c r="R18" s="81"/>
      <c r="S18" s="81"/>
      <c r="T18" s="81"/>
      <c r="U18" s="81"/>
      <c r="V18" s="81"/>
      <c r="W18" s="81"/>
      <c r="X18" s="129"/>
      <c r="Y18" s="129"/>
      <c r="Z18" s="129"/>
    </row>
    <row r="19" spans="2:26" s="80" customFormat="1" ht="49.15" customHeight="1" thickBot="1">
      <c r="B19" s="149" t="s">
        <v>185</v>
      </c>
      <c r="C19" s="150"/>
      <c r="D19" s="150"/>
      <c r="E19" s="150"/>
      <c r="F19" s="123">
        <f>'11. BÖLÜM- Disipline Özgü Etkin'!D2</f>
        <v>0</v>
      </c>
      <c r="G19" s="81"/>
      <c r="H19" s="81"/>
      <c r="I19" s="126"/>
      <c r="J19" s="81"/>
      <c r="K19" s="81"/>
      <c r="L19" s="81"/>
      <c r="M19" s="81"/>
      <c r="N19" s="81"/>
      <c r="O19" s="81"/>
      <c r="P19" s="81"/>
      <c r="Q19" s="81"/>
      <c r="R19" s="81"/>
      <c r="S19" s="81"/>
      <c r="T19" s="81"/>
      <c r="U19" s="81"/>
      <c r="V19" s="81"/>
      <c r="W19" s="81"/>
      <c r="X19" s="129"/>
      <c r="Y19" s="129"/>
      <c r="Z19" s="129"/>
    </row>
    <row r="20" spans="2:26" ht="70.150000000000006" customHeight="1" thickBot="1">
      <c r="B20" s="140" t="s">
        <v>137</v>
      </c>
      <c r="C20" s="141"/>
      <c r="D20" s="141"/>
      <c r="E20" s="142"/>
      <c r="F20" s="125">
        <f>SUM(F9:F19)</f>
        <v>0</v>
      </c>
      <c r="G20" s="79"/>
      <c r="H20" s="79"/>
      <c r="I20" s="79"/>
      <c r="J20" s="79"/>
      <c r="K20" s="79"/>
      <c r="L20" s="79"/>
      <c r="M20" s="79"/>
      <c r="N20" s="79"/>
      <c r="O20" s="127"/>
      <c r="P20" s="79"/>
      <c r="Q20" s="79"/>
      <c r="R20" s="79"/>
      <c r="S20" s="79"/>
      <c r="T20" s="79"/>
      <c r="U20" s="79"/>
      <c r="V20" s="79"/>
      <c r="W20" s="79"/>
    </row>
    <row r="21" spans="2:26" ht="26.25">
      <c r="C21" s="1"/>
      <c r="D21" s="85"/>
      <c r="E21" s="85"/>
      <c r="F21" s="85"/>
      <c r="G21" s="79"/>
      <c r="H21" s="79"/>
      <c r="I21" s="79"/>
      <c r="J21" s="79"/>
      <c r="K21" s="79"/>
      <c r="L21" s="79"/>
      <c r="M21" s="79"/>
      <c r="N21" s="79"/>
      <c r="O21" s="79"/>
      <c r="P21" s="79"/>
      <c r="Q21" s="79"/>
      <c r="R21" s="79"/>
      <c r="S21" s="79"/>
      <c r="T21" s="79"/>
      <c r="U21" s="79"/>
      <c r="V21" s="79"/>
      <c r="W21" s="79"/>
    </row>
    <row r="22" spans="2:26">
      <c r="C22" s="1"/>
      <c r="D22" s="6"/>
      <c r="E22" s="5"/>
      <c r="J22" s="128"/>
      <c r="K22" s="128"/>
      <c r="L22" s="128"/>
      <c r="M22" s="128"/>
      <c r="N22" s="128"/>
    </row>
    <row r="23" spans="2:26">
      <c r="C23" s="1"/>
      <c r="D23" s="6"/>
      <c r="E23" s="5"/>
      <c r="J23" s="128"/>
      <c r="K23" s="128"/>
      <c r="L23" s="128"/>
      <c r="M23" s="128"/>
      <c r="N23" s="128"/>
    </row>
    <row r="24" spans="2:26">
      <c r="C24" s="1"/>
      <c r="D24" s="6"/>
      <c r="E24" s="5"/>
      <c r="J24" s="128"/>
      <c r="K24" s="128"/>
      <c r="L24" s="128"/>
      <c r="M24" s="128"/>
      <c r="N24" s="128"/>
    </row>
    <row r="25" spans="2:26">
      <c r="C25" s="1"/>
      <c r="D25" s="6"/>
      <c r="E25" s="5"/>
      <c r="J25" s="128"/>
      <c r="K25" s="128"/>
      <c r="L25" s="128"/>
      <c r="M25" s="128"/>
      <c r="N25" s="128"/>
    </row>
    <row r="26" spans="2:26">
      <c r="C26" s="1"/>
      <c r="D26" s="6"/>
      <c r="E26" s="5"/>
      <c r="J26" s="128"/>
      <c r="K26" s="128"/>
      <c r="L26" s="128"/>
      <c r="M26" s="128"/>
      <c r="N26" s="128"/>
    </row>
    <row r="27" spans="2:26">
      <c r="C27" s="1"/>
      <c r="D27" s="6"/>
      <c r="E27" s="5"/>
      <c r="J27" s="128"/>
      <c r="K27" s="128"/>
      <c r="L27" s="128"/>
      <c r="M27" s="128"/>
      <c r="N27" s="128"/>
    </row>
    <row r="28" spans="2:26">
      <c r="C28" s="1"/>
      <c r="D28" s="6"/>
      <c r="E28" s="5"/>
      <c r="J28" s="128"/>
      <c r="K28" s="128"/>
      <c r="L28" s="128"/>
      <c r="M28" s="128"/>
      <c r="N28" s="128"/>
    </row>
    <row r="29" spans="2:26">
      <c r="C29" s="1"/>
      <c r="D29" s="6"/>
      <c r="E29" s="5"/>
    </row>
    <row r="30" spans="2:26">
      <c r="C30" s="1"/>
      <c r="D30" s="6"/>
      <c r="E30" s="5"/>
    </row>
    <row r="31" spans="2:26">
      <c r="C31" s="1"/>
      <c r="D31" s="6"/>
      <c r="E31" s="5"/>
    </row>
    <row r="32" spans="2:26">
      <c r="C32" s="1"/>
      <c r="D32" s="6"/>
      <c r="E32" s="5"/>
    </row>
    <row r="33" spans="3:5">
      <c r="C33" s="1"/>
      <c r="D33" s="6"/>
      <c r="E33" s="5"/>
    </row>
    <row r="34" spans="3:5">
      <c r="C34" s="1"/>
      <c r="D34" s="6"/>
      <c r="E34" s="5"/>
    </row>
    <row r="35" spans="3:5">
      <c r="C35" s="1"/>
      <c r="D35" s="6"/>
      <c r="E35" s="5"/>
    </row>
    <row r="36" spans="3:5">
      <c r="C36" s="1"/>
      <c r="D36" s="6"/>
      <c r="E36" s="5"/>
    </row>
    <row r="37" spans="3:5">
      <c r="C37" s="1"/>
      <c r="D37" s="6"/>
      <c r="E37" s="5"/>
    </row>
    <row r="38" spans="3:5">
      <c r="C38" s="1"/>
      <c r="D38" s="6"/>
      <c r="E38" s="5"/>
    </row>
    <row r="39" spans="3:5">
      <c r="C39" s="1"/>
      <c r="D39" s="6"/>
      <c r="E39" s="5"/>
    </row>
    <row r="40" spans="3:5">
      <c r="C40" s="1"/>
      <c r="D40" s="6"/>
      <c r="E40" s="5"/>
    </row>
    <row r="41" spans="3:5">
      <c r="C41" s="1"/>
      <c r="D41" s="6"/>
      <c r="E41" s="5"/>
    </row>
    <row r="42" spans="3:5">
      <c r="C42" s="1"/>
      <c r="D42" s="6"/>
      <c r="E42" s="5"/>
    </row>
    <row r="43" spans="3:5">
      <c r="C43" s="1"/>
      <c r="D43" s="6"/>
      <c r="E43" s="5"/>
    </row>
    <row r="44" spans="3:5">
      <c r="C44" s="1"/>
      <c r="D44" s="6"/>
      <c r="E44" s="5"/>
    </row>
    <row r="45" spans="3:5">
      <c r="C45" s="1"/>
      <c r="D45" s="6"/>
      <c r="E45" s="5"/>
    </row>
    <row r="46" spans="3:5">
      <c r="C46" s="1"/>
      <c r="D46" s="6"/>
      <c r="E46" s="5"/>
    </row>
    <row r="47" spans="3:5">
      <c r="C47" s="1"/>
      <c r="D47" s="6"/>
      <c r="E47" s="5"/>
    </row>
    <row r="48" spans="3:5">
      <c r="C48" s="1"/>
      <c r="D48" s="6"/>
      <c r="E48" s="5"/>
    </row>
    <row r="49" spans="3:5">
      <c r="C49" s="1"/>
      <c r="D49" s="6"/>
      <c r="E49" s="5"/>
    </row>
    <row r="50" spans="3:5">
      <c r="C50" s="1"/>
      <c r="D50" s="6"/>
      <c r="E50" s="5"/>
    </row>
    <row r="51" spans="3:5">
      <c r="C51" s="1"/>
      <c r="D51" s="6"/>
      <c r="E51" s="5"/>
    </row>
    <row r="52" spans="3:5">
      <c r="C52" s="1"/>
      <c r="D52" s="6"/>
      <c r="E52" s="5"/>
    </row>
    <row r="53" spans="3:5">
      <c r="C53" s="1"/>
      <c r="D53" s="6"/>
      <c r="E53" s="5"/>
    </row>
    <row r="54" spans="3:5">
      <c r="C54" s="1"/>
      <c r="D54" s="6"/>
      <c r="E54" s="5"/>
    </row>
    <row r="55" spans="3:5">
      <c r="C55" s="1"/>
      <c r="D55" s="6"/>
      <c r="E55" s="5"/>
    </row>
    <row r="56" spans="3:5">
      <c r="C56" s="1"/>
      <c r="D56" s="6"/>
      <c r="E56" s="5"/>
    </row>
    <row r="57" spans="3:5">
      <c r="C57" s="1"/>
      <c r="D57" s="6"/>
      <c r="E57" s="5"/>
    </row>
    <row r="58" spans="3:5">
      <c r="C58" s="1"/>
      <c r="D58" s="6"/>
      <c r="E58" s="5"/>
    </row>
    <row r="59" spans="3:5">
      <c r="C59" s="1"/>
      <c r="D59" s="6"/>
      <c r="E59" s="5"/>
    </row>
    <row r="60" spans="3:5">
      <c r="C60" s="1"/>
      <c r="D60" s="6"/>
      <c r="E60" s="5"/>
    </row>
    <row r="61" spans="3:5">
      <c r="C61" s="1"/>
      <c r="D61" s="6"/>
      <c r="E61" s="5"/>
    </row>
    <row r="62" spans="3:5">
      <c r="C62" s="1"/>
      <c r="D62" s="6"/>
      <c r="E62" s="5"/>
    </row>
    <row r="63" spans="3:5">
      <c r="C63" s="1"/>
      <c r="D63" s="6"/>
      <c r="E63" s="5"/>
    </row>
    <row r="64" spans="3:5">
      <c r="C64" s="1"/>
      <c r="D64" s="6"/>
      <c r="E64" s="5"/>
    </row>
    <row r="65" spans="3:5">
      <c r="C65" s="1"/>
      <c r="D65" s="6"/>
      <c r="E65" s="5"/>
    </row>
    <row r="66" spans="3:5">
      <c r="C66" s="1"/>
      <c r="D66" s="6"/>
      <c r="E66" s="5"/>
    </row>
    <row r="67" spans="3:5">
      <c r="C67" s="1"/>
      <c r="D67" s="6"/>
      <c r="E67" s="5"/>
    </row>
    <row r="68" spans="3:5">
      <c r="C68" s="1"/>
      <c r="D68" s="6"/>
      <c r="E68" s="5"/>
    </row>
    <row r="69" spans="3:5">
      <c r="C69" s="1"/>
      <c r="D69" s="6"/>
      <c r="E69" s="5"/>
    </row>
    <row r="70" spans="3:5">
      <c r="C70" s="1"/>
      <c r="D70" s="6"/>
      <c r="E70" s="5"/>
    </row>
    <row r="71" spans="3:5">
      <c r="C71" s="1"/>
      <c r="D71" s="6"/>
      <c r="E71" s="5"/>
    </row>
    <row r="72" spans="3:5">
      <c r="C72" s="1"/>
      <c r="D72" s="6"/>
      <c r="E72" s="5"/>
    </row>
    <row r="73" spans="3:5">
      <c r="C73" s="1"/>
      <c r="D73" s="6"/>
      <c r="E73" s="5"/>
    </row>
    <row r="74" spans="3:5">
      <c r="C74" s="1"/>
      <c r="D74" s="6"/>
      <c r="E74" s="5"/>
    </row>
    <row r="75" spans="3:5">
      <c r="C75" s="1"/>
      <c r="D75" s="6"/>
      <c r="E75" s="5"/>
    </row>
    <row r="76" spans="3:5">
      <c r="C76" s="1"/>
      <c r="D76" s="6"/>
      <c r="E76" s="5"/>
    </row>
    <row r="77" spans="3:5">
      <c r="C77" s="1"/>
      <c r="D77" s="6"/>
      <c r="E77" s="5"/>
    </row>
    <row r="78" spans="3:5">
      <c r="C78" s="1"/>
      <c r="D78" s="6"/>
      <c r="E78" s="5"/>
    </row>
    <row r="79" spans="3:5">
      <c r="C79" s="1"/>
      <c r="D79" s="6"/>
      <c r="E79" s="5"/>
    </row>
    <row r="80" spans="3:5">
      <c r="C80" s="1"/>
      <c r="D80" s="6"/>
      <c r="E80" s="5"/>
    </row>
    <row r="81" spans="3:5">
      <c r="C81" s="1"/>
      <c r="D81" s="6"/>
      <c r="E81" s="5"/>
    </row>
    <row r="82" spans="3:5">
      <c r="C82" s="1"/>
      <c r="D82" s="6"/>
      <c r="E82" s="5"/>
    </row>
    <row r="83" spans="3:5">
      <c r="C83" s="1"/>
      <c r="D83" s="6"/>
      <c r="E83" s="5"/>
    </row>
    <row r="84" spans="3:5">
      <c r="C84" s="1"/>
      <c r="D84" s="6"/>
      <c r="E84" s="5"/>
    </row>
    <row r="85" spans="3:5">
      <c r="C85" s="1"/>
      <c r="D85" s="6"/>
      <c r="E85" s="5"/>
    </row>
    <row r="86" spans="3:5">
      <c r="C86" s="1"/>
      <c r="D86" s="6"/>
      <c r="E86" s="5"/>
    </row>
    <row r="87" spans="3:5">
      <c r="C87" s="1"/>
      <c r="D87" s="6"/>
      <c r="E87" s="5"/>
    </row>
    <row r="88" spans="3:5">
      <c r="C88" s="1"/>
      <c r="D88" s="6"/>
      <c r="E88" s="5"/>
    </row>
    <row r="89" spans="3:5">
      <c r="C89" s="1"/>
      <c r="D89" s="6"/>
      <c r="E89" s="5"/>
    </row>
    <row r="90" spans="3:5">
      <c r="C90" s="1"/>
      <c r="D90" s="6"/>
      <c r="E90" s="5"/>
    </row>
    <row r="91" spans="3:5">
      <c r="C91" s="1"/>
      <c r="D91" s="6"/>
      <c r="E91" s="5"/>
    </row>
    <row r="92" spans="3:5">
      <c r="C92" s="1"/>
      <c r="D92" s="6"/>
      <c r="E92" s="5"/>
    </row>
    <row r="93" spans="3:5">
      <c r="C93" s="1"/>
      <c r="D93" s="6"/>
      <c r="E93" s="5"/>
    </row>
    <row r="94" spans="3:5">
      <c r="C94" s="1"/>
      <c r="D94" s="6"/>
      <c r="E94" s="5"/>
    </row>
    <row r="95" spans="3:5">
      <c r="C95" s="1"/>
      <c r="D95" s="6"/>
      <c r="E95" s="5"/>
    </row>
    <row r="96" spans="3:5">
      <c r="C96" s="1"/>
      <c r="D96" s="6"/>
      <c r="E96" s="5"/>
    </row>
    <row r="97" spans="3:5">
      <c r="C97" s="1"/>
      <c r="D97" s="6"/>
      <c r="E97" s="5"/>
    </row>
    <row r="98" spans="3:5">
      <c r="C98" s="1"/>
      <c r="D98" s="6"/>
      <c r="E98" s="5"/>
    </row>
    <row r="99" spans="3:5">
      <c r="C99" s="1"/>
      <c r="D99" s="6"/>
      <c r="E99" s="5"/>
    </row>
    <row r="100" spans="3:5">
      <c r="C100" s="1"/>
      <c r="D100" s="6"/>
      <c r="E100" s="5"/>
    </row>
    <row r="101" spans="3:5">
      <c r="C101" s="1"/>
      <c r="D101" s="6"/>
      <c r="E101" s="5"/>
    </row>
    <row r="102" spans="3:5">
      <c r="C102" s="1"/>
      <c r="D102" s="6"/>
      <c r="E102" s="5"/>
    </row>
    <row r="103" spans="3:5">
      <c r="C103" s="1"/>
      <c r="D103" s="6"/>
      <c r="E103" s="5"/>
    </row>
    <row r="104" spans="3:5">
      <c r="C104" s="1"/>
      <c r="D104" s="6"/>
      <c r="E104" s="5"/>
    </row>
    <row r="105" spans="3:5">
      <c r="C105" s="1"/>
      <c r="D105" s="6"/>
      <c r="E105" s="5"/>
    </row>
    <row r="106" spans="3:5">
      <c r="C106" s="1"/>
      <c r="D106" s="6"/>
      <c r="E106" s="5"/>
    </row>
    <row r="107" spans="3:5">
      <c r="C107" s="1"/>
      <c r="D107" s="6"/>
      <c r="E107" s="5"/>
    </row>
    <row r="108" spans="3:5">
      <c r="C108" s="1"/>
      <c r="D108" s="6"/>
      <c r="E108" s="5"/>
    </row>
    <row r="109" spans="3:5">
      <c r="C109" s="1"/>
      <c r="D109" s="6"/>
      <c r="E109" s="5"/>
    </row>
    <row r="110" spans="3:5">
      <c r="C110" s="1"/>
      <c r="D110" s="6"/>
      <c r="E110" s="5"/>
    </row>
    <row r="111" spans="3:5">
      <c r="C111" s="1"/>
      <c r="D111" s="6"/>
      <c r="E111" s="5"/>
    </row>
    <row r="112" spans="3:5">
      <c r="C112" s="1"/>
      <c r="D112" s="6"/>
      <c r="E112" s="5"/>
    </row>
    <row r="113" spans="3:5">
      <c r="C113" s="1"/>
      <c r="D113" s="6"/>
      <c r="E113" s="5"/>
    </row>
    <row r="114" spans="3:5">
      <c r="C114" s="1"/>
      <c r="D114" s="6"/>
      <c r="E114" s="5"/>
    </row>
    <row r="115" spans="3:5">
      <c r="C115" s="1"/>
      <c r="D115" s="6"/>
      <c r="E115" s="5"/>
    </row>
    <row r="116" spans="3:5">
      <c r="C116" s="1"/>
      <c r="D116" s="6"/>
      <c r="E116" s="5"/>
    </row>
    <row r="117" spans="3:5">
      <c r="C117" s="1"/>
      <c r="D117" s="6"/>
      <c r="E117" s="5"/>
    </row>
    <row r="118" spans="3:5">
      <c r="C118" s="1"/>
      <c r="D118" s="6"/>
      <c r="E118" s="5"/>
    </row>
    <row r="119" spans="3:5">
      <c r="C119" s="1"/>
      <c r="D119" s="6"/>
      <c r="E119" s="5"/>
    </row>
    <row r="120" spans="3:5">
      <c r="C120" s="1"/>
      <c r="D120" s="6"/>
      <c r="E120" s="5"/>
    </row>
    <row r="121" spans="3:5">
      <c r="C121" s="1"/>
      <c r="D121" s="6"/>
      <c r="E121" s="5"/>
    </row>
    <row r="122" spans="3:5">
      <c r="C122" s="1"/>
      <c r="D122" s="6"/>
      <c r="E122" s="5"/>
    </row>
    <row r="123" spans="3:5">
      <c r="C123" s="1"/>
      <c r="D123" s="6"/>
      <c r="E123" s="5"/>
    </row>
    <row r="124" spans="3:5">
      <c r="C124" s="1"/>
      <c r="D124" s="6"/>
      <c r="E124" s="5"/>
    </row>
    <row r="125" spans="3:5">
      <c r="C125" s="1"/>
      <c r="D125" s="6"/>
      <c r="E125" s="5"/>
    </row>
    <row r="126" spans="3:5">
      <c r="C126" s="1"/>
      <c r="D126" s="6"/>
      <c r="E126" s="5"/>
    </row>
    <row r="127" spans="3:5">
      <c r="C127" s="1"/>
      <c r="D127" s="6"/>
      <c r="E127" s="5"/>
    </row>
    <row r="128" spans="3:5">
      <c r="C128" s="1"/>
      <c r="D128" s="6"/>
      <c r="E128" s="5"/>
    </row>
    <row r="129" spans="3:5">
      <c r="C129" s="1"/>
      <c r="D129" s="6"/>
      <c r="E129" s="5"/>
    </row>
    <row r="130" spans="3:5">
      <c r="C130" s="1"/>
      <c r="D130" s="6"/>
      <c r="E130" s="5"/>
    </row>
    <row r="131" spans="3:5">
      <c r="C131" s="1"/>
      <c r="D131" s="6"/>
      <c r="E131" s="5"/>
    </row>
    <row r="132" spans="3:5">
      <c r="C132" s="1"/>
      <c r="D132" s="6"/>
      <c r="E132" s="5"/>
    </row>
    <row r="133" spans="3:5">
      <c r="C133" s="1"/>
      <c r="D133" s="6"/>
      <c r="E133" s="5"/>
    </row>
    <row r="134" spans="3:5">
      <c r="C134" s="1"/>
      <c r="D134" s="6"/>
      <c r="E134" s="5"/>
    </row>
    <row r="135" spans="3:5">
      <c r="C135" s="1"/>
      <c r="D135" s="6"/>
      <c r="E135" s="5"/>
    </row>
    <row r="136" spans="3:5">
      <c r="C136" s="1"/>
      <c r="D136" s="6"/>
      <c r="E136" s="5"/>
    </row>
    <row r="137" spans="3:5">
      <c r="C137" s="1"/>
      <c r="D137" s="6"/>
      <c r="E137" s="5"/>
    </row>
    <row r="138" spans="3:5">
      <c r="C138" s="1"/>
      <c r="D138" s="6"/>
      <c r="E138" s="5"/>
    </row>
    <row r="139" spans="3:5">
      <c r="C139" s="1"/>
      <c r="D139" s="6"/>
      <c r="E139" s="5"/>
    </row>
    <row r="140" spans="3:5">
      <c r="C140" s="1"/>
      <c r="D140" s="6"/>
      <c r="E140" s="5"/>
    </row>
    <row r="141" spans="3:5">
      <c r="C141" s="1"/>
      <c r="D141" s="6"/>
      <c r="E141" s="5"/>
    </row>
    <row r="142" spans="3:5">
      <c r="C142" s="1"/>
      <c r="D142" s="6"/>
      <c r="E142" s="5"/>
    </row>
    <row r="143" spans="3:5">
      <c r="C143" s="1"/>
      <c r="D143" s="6"/>
      <c r="E143" s="5"/>
    </row>
    <row r="144" spans="3:5">
      <c r="C144" s="1"/>
      <c r="D144" s="6"/>
      <c r="E144" s="5"/>
    </row>
    <row r="145" spans="3:5">
      <c r="C145" s="1"/>
      <c r="D145" s="6"/>
      <c r="E145" s="5"/>
    </row>
    <row r="146" spans="3:5">
      <c r="C146" s="1"/>
      <c r="D146" s="6"/>
      <c r="E146" s="5"/>
    </row>
    <row r="147" spans="3:5">
      <c r="C147" s="1"/>
      <c r="D147" s="6"/>
      <c r="E147" s="5"/>
    </row>
    <row r="148" spans="3:5">
      <c r="C148" s="1"/>
      <c r="D148" s="6"/>
      <c r="E148" s="5"/>
    </row>
    <row r="149" spans="3:5">
      <c r="C149" s="1"/>
      <c r="D149" s="6"/>
      <c r="E149" s="5"/>
    </row>
    <row r="150" spans="3:5">
      <c r="C150" s="1"/>
      <c r="D150" s="6"/>
      <c r="E150" s="5"/>
    </row>
    <row r="151" spans="3:5">
      <c r="C151" s="1"/>
      <c r="D151" s="6"/>
      <c r="E151" s="5"/>
    </row>
    <row r="152" spans="3:5">
      <c r="C152" s="1"/>
      <c r="D152" s="6"/>
      <c r="E152" s="5"/>
    </row>
    <row r="153" spans="3:5">
      <c r="C153" s="1"/>
      <c r="D153" s="6"/>
      <c r="E153" s="5"/>
    </row>
    <row r="154" spans="3:5">
      <c r="C154" s="1"/>
      <c r="D154" s="6"/>
      <c r="E154" s="5"/>
    </row>
    <row r="155" spans="3:5">
      <c r="C155" s="1"/>
      <c r="D155" s="6"/>
      <c r="E155" s="5"/>
    </row>
    <row r="156" spans="3:5">
      <c r="C156" s="1"/>
      <c r="D156" s="6"/>
      <c r="E156" s="5"/>
    </row>
    <row r="157" spans="3:5">
      <c r="C157" s="1"/>
      <c r="D157" s="6"/>
      <c r="E157" s="5"/>
    </row>
    <row r="158" spans="3:5">
      <c r="C158" s="1"/>
      <c r="D158" s="6"/>
      <c r="E158" s="5"/>
    </row>
    <row r="159" spans="3:5">
      <c r="C159" s="1"/>
      <c r="D159" s="6"/>
      <c r="E159" s="5"/>
    </row>
    <row r="160" spans="3:5">
      <c r="C160" s="1"/>
      <c r="D160" s="6"/>
      <c r="E160" s="5"/>
    </row>
    <row r="161" spans="3:5">
      <c r="C161" s="1"/>
      <c r="D161" s="6"/>
      <c r="E161" s="5"/>
    </row>
    <row r="162" spans="3:5">
      <c r="C162" s="1"/>
      <c r="D162" s="6"/>
      <c r="E162" s="5"/>
    </row>
    <row r="163" spans="3:5">
      <c r="C163" s="1"/>
      <c r="D163" s="6"/>
      <c r="E163" s="5"/>
    </row>
    <row r="164" spans="3:5">
      <c r="C164" s="1"/>
      <c r="D164" s="6"/>
      <c r="E164" s="5"/>
    </row>
    <row r="165" spans="3:5">
      <c r="C165" s="1"/>
      <c r="D165" s="6"/>
      <c r="E165" s="5"/>
    </row>
    <row r="166" spans="3:5">
      <c r="C166" s="1"/>
      <c r="D166" s="6"/>
      <c r="E166" s="5"/>
    </row>
    <row r="167" spans="3:5">
      <c r="C167" s="1"/>
      <c r="D167" s="6"/>
      <c r="E167" s="5"/>
    </row>
    <row r="168" spans="3:5">
      <c r="C168" s="1"/>
      <c r="D168" s="6"/>
      <c r="E168" s="5"/>
    </row>
    <row r="169" spans="3:5">
      <c r="C169" s="1"/>
      <c r="D169" s="6"/>
      <c r="E169" s="5"/>
    </row>
    <row r="170" spans="3:5">
      <c r="C170" s="1"/>
      <c r="D170" s="6"/>
      <c r="E170" s="5"/>
    </row>
    <row r="171" spans="3:5">
      <c r="C171" s="1"/>
      <c r="D171" s="6"/>
      <c r="E171" s="5"/>
    </row>
    <row r="172" spans="3:5">
      <c r="C172" s="1"/>
      <c r="D172" s="6"/>
      <c r="E172" s="5"/>
    </row>
    <row r="173" spans="3:5">
      <c r="C173" s="1"/>
      <c r="D173" s="6"/>
      <c r="E173" s="5"/>
    </row>
    <row r="174" spans="3:5">
      <c r="C174" s="1"/>
      <c r="D174" s="6"/>
      <c r="E174" s="5"/>
    </row>
    <row r="175" spans="3:5">
      <c r="C175" s="1"/>
      <c r="D175" s="6"/>
      <c r="E175" s="5"/>
    </row>
    <row r="176" spans="3:5">
      <c r="C176" s="1"/>
      <c r="D176" s="6"/>
      <c r="E176" s="5"/>
    </row>
    <row r="177" spans="3:5">
      <c r="C177" s="1"/>
      <c r="D177" s="6"/>
      <c r="E177" s="5"/>
    </row>
    <row r="178" spans="3:5">
      <c r="C178" s="1"/>
      <c r="D178" s="6"/>
      <c r="E178" s="5"/>
    </row>
    <row r="179" spans="3:5">
      <c r="C179" s="1"/>
      <c r="D179" s="6"/>
      <c r="E179" s="5"/>
    </row>
    <row r="180" spans="3:5">
      <c r="C180" s="1"/>
      <c r="D180" s="6"/>
      <c r="E180" s="5"/>
    </row>
    <row r="181" spans="3:5">
      <c r="C181" s="1"/>
      <c r="D181" s="6"/>
      <c r="E181" s="5"/>
    </row>
    <row r="182" spans="3:5">
      <c r="C182" s="1"/>
      <c r="D182" s="6"/>
      <c r="E182" s="5"/>
    </row>
    <row r="183" spans="3:5">
      <c r="C183" s="1"/>
      <c r="D183" s="6"/>
      <c r="E183" s="5"/>
    </row>
    <row r="184" spans="3:5">
      <c r="C184" s="1"/>
      <c r="D184" s="6"/>
      <c r="E184" s="5"/>
    </row>
    <row r="185" spans="3:5">
      <c r="C185" s="1"/>
      <c r="D185" s="6"/>
      <c r="E185" s="5"/>
    </row>
    <row r="186" spans="3:5">
      <c r="C186" s="1"/>
      <c r="D186" s="6"/>
      <c r="E186" s="5"/>
    </row>
    <row r="187" spans="3:5">
      <c r="C187" s="1"/>
      <c r="D187" s="6"/>
      <c r="E187" s="5"/>
    </row>
    <row r="188" spans="3:5">
      <c r="C188" s="1"/>
      <c r="D188" s="6"/>
      <c r="E188" s="5"/>
    </row>
    <row r="189" spans="3:5">
      <c r="C189" s="1"/>
      <c r="D189" s="6"/>
      <c r="E189" s="5"/>
    </row>
    <row r="190" spans="3:5">
      <c r="C190" s="1"/>
      <c r="D190" s="6"/>
      <c r="E190" s="5"/>
    </row>
    <row r="191" spans="3:5">
      <c r="C191" s="1"/>
      <c r="D191" s="6"/>
      <c r="E191" s="5"/>
    </row>
    <row r="192" spans="3:5">
      <c r="C192" s="1"/>
      <c r="D192" s="6"/>
      <c r="E192" s="5"/>
    </row>
    <row r="193" spans="3:5">
      <c r="C193" s="1"/>
      <c r="D193" s="6"/>
      <c r="E193" s="5"/>
    </row>
    <row r="194" spans="3:5">
      <c r="C194" s="1"/>
      <c r="D194" s="6"/>
      <c r="E194" s="5"/>
    </row>
    <row r="195" spans="3:5">
      <c r="C195" s="1"/>
      <c r="D195" s="6"/>
      <c r="E195" s="5"/>
    </row>
    <row r="196" spans="3:5">
      <c r="C196" s="1"/>
      <c r="D196" s="6"/>
      <c r="E196" s="5"/>
    </row>
    <row r="197" spans="3:5">
      <c r="C197" s="1"/>
      <c r="D197" s="6"/>
      <c r="E197" s="5"/>
    </row>
    <row r="198" spans="3:5">
      <c r="C198" s="1"/>
      <c r="D198" s="6"/>
      <c r="E198" s="5"/>
    </row>
    <row r="199" spans="3:5">
      <c r="C199" s="1"/>
      <c r="D199" s="6"/>
      <c r="E199" s="5"/>
    </row>
    <row r="200" spans="3:5">
      <c r="C200" s="1"/>
      <c r="D200" s="6"/>
      <c r="E200" s="5"/>
    </row>
    <row r="201" spans="3:5">
      <c r="C201" s="1"/>
      <c r="D201" s="6"/>
      <c r="E201" s="5"/>
    </row>
    <row r="202" spans="3:5">
      <c r="C202" s="1"/>
      <c r="D202" s="6"/>
      <c r="E202" s="5"/>
    </row>
    <row r="203" spans="3:5">
      <c r="C203" s="1"/>
      <c r="D203" s="6"/>
      <c r="E203" s="5"/>
    </row>
    <row r="204" spans="3:5">
      <c r="C204" s="1"/>
      <c r="D204" s="6"/>
      <c r="E204" s="5"/>
    </row>
    <row r="205" spans="3:5">
      <c r="C205" s="1"/>
      <c r="D205" s="6"/>
      <c r="E205" s="5"/>
    </row>
    <row r="206" spans="3:5">
      <c r="C206" s="1"/>
      <c r="D206" s="6"/>
      <c r="E206" s="5"/>
    </row>
    <row r="207" spans="3:5">
      <c r="C207" s="1"/>
      <c r="D207" s="6"/>
      <c r="E207" s="5"/>
    </row>
    <row r="208" spans="3:5">
      <c r="C208" s="1"/>
      <c r="D208" s="6"/>
      <c r="E208" s="5"/>
    </row>
    <row r="209" spans="3:5">
      <c r="C209" s="1"/>
      <c r="D209" s="6"/>
      <c r="E209" s="5"/>
    </row>
    <row r="210" spans="3:5">
      <c r="C210" s="1"/>
      <c r="D210" s="6"/>
      <c r="E210" s="5"/>
    </row>
    <row r="211" spans="3:5">
      <c r="C211" s="1"/>
      <c r="D211" s="6"/>
      <c r="E211" s="5"/>
    </row>
    <row r="212" spans="3:5">
      <c r="C212" s="1"/>
      <c r="D212" s="6"/>
      <c r="E212" s="5"/>
    </row>
    <row r="213" spans="3:5">
      <c r="C213" s="1"/>
      <c r="D213" s="6"/>
      <c r="E213" s="5"/>
    </row>
    <row r="214" spans="3:5">
      <c r="C214" s="1"/>
      <c r="D214" s="6"/>
      <c r="E214" s="5"/>
    </row>
    <row r="215" spans="3:5">
      <c r="C215" s="1"/>
      <c r="D215" s="6"/>
      <c r="E215" s="5"/>
    </row>
    <row r="216" spans="3:5">
      <c r="C216" s="1"/>
      <c r="D216" s="6"/>
      <c r="E216" s="5"/>
    </row>
    <row r="217" spans="3:5">
      <c r="C217" s="1"/>
      <c r="D217" s="6"/>
      <c r="E217" s="5"/>
    </row>
    <row r="218" spans="3:5">
      <c r="C218" s="1"/>
      <c r="D218" s="6"/>
      <c r="E218" s="5"/>
    </row>
    <row r="219" spans="3:5">
      <c r="C219" s="1"/>
      <c r="D219" s="6"/>
      <c r="E219" s="5"/>
    </row>
    <row r="220" spans="3:5">
      <c r="C220" s="1"/>
      <c r="D220" s="6"/>
      <c r="E220" s="5"/>
    </row>
    <row r="221" spans="3:5">
      <c r="C221" s="1"/>
      <c r="D221" s="6"/>
      <c r="E221" s="5"/>
    </row>
    <row r="222" spans="3:5">
      <c r="C222" s="1"/>
      <c r="D222" s="6"/>
      <c r="E222" s="5"/>
    </row>
    <row r="223" spans="3:5">
      <c r="C223" s="1"/>
      <c r="D223" s="6"/>
      <c r="E223" s="5"/>
    </row>
    <row r="224" spans="3:5">
      <c r="C224" s="1"/>
      <c r="D224" s="6"/>
      <c r="E224" s="5"/>
    </row>
    <row r="225" spans="3:5">
      <c r="C225" s="1"/>
      <c r="D225" s="6"/>
      <c r="E225" s="5"/>
    </row>
    <row r="226" spans="3:5">
      <c r="C226" s="1"/>
      <c r="D226" s="6"/>
      <c r="E226" s="5"/>
    </row>
    <row r="227" spans="3:5">
      <c r="C227" s="1"/>
      <c r="D227" s="6"/>
      <c r="E227" s="5"/>
    </row>
    <row r="228" spans="3:5">
      <c r="C228" s="1"/>
      <c r="D228" s="6"/>
      <c r="E228" s="5"/>
    </row>
    <row r="229" spans="3:5">
      <c r="C229" s="1"/>
      <c r="D229" s="6"/>
      <c r="E229" s="5"/>
    </row>
    <row r="230" spans="3:5">
      <c r="C230" s="1"/>
      <c r="D230" s="6"/>
      <c r="E230" s="5"/>
    </row>
    <row r="231" spans="3:5">
      <c r="C231" s="1"/>
      <c r="D231" s="6"/>
      <c r="E231" s="5"/>
    </row>
    <row r="232" spans="3:5">
      <c r="C232" s="1"/>
      <c r="D232" s="6"/>
      <c r="E232" s="5"/>
    </row>
    <row r="233" spans="3:5">
      <c r="C233" s="1"/>
      <c r="D233" s="6"/>
      <c r="E233" s="5"/>
    </row>
    <row r="234" spans="3:5">
      <c r="C234" s="1"/>
      <c r="D234" s="6"/>
      <c r="E234" s="5"/>
    </row>
    <row r="235" spans="3:5">
      <c r="C235" s="1"/>
      <c r="D235" s="6"/>
      <c r="E235" s="5"/>
    </row>
    <row r="236" spans="3:5">
      <c r="C236" s="1"/>
      <c r="D236" s="6"/>
      <c r="E236" s="5"/>
    </row>
    <row r="237" spans="3:5">
      <c r="C237" s="1"/>
      <c r="D237" s="6"/>
      <c r="E237" s="5"/>
    </row>
    <row r="238" spans="3:5">
      <c r="C238" s="1"/>
      <c r="D238" s="6"/>
      <c r="E238" s="5"/>
    </row>
    <row r="239" spans="3:5">
      <c r="C239" s="1"/>
      <c r="D239" s="6"/>
      <c r="E239" s="5"/>
    </row>
    <row r="240" spans="3:5">
      <c r="C240" s="1"/>
      <c r="D240" s="6"/>
      <c r="E240" s="5"/>
    </row>
    <row r="241" spans="3:5">
      <c r="C241" s="1"/>
      <c r="D241" s="6"/>
      <c r="E241" s="5"/>
    </row>
    <row r="242" spans="3:5">
      <c r="C242" s="1"/>
      <c r="D242" s="6"/>
      <c r="E242" s="5"/>
    </row>
    <row r="243" spans="3:5">
      <c r="C243" s="1"/>
      <c r="D243" s="6"/>
      <c r="E243" s="5"/>
    </row>
    <row r="244" spans="3:5">
      <c r="C244" s="1"/>
      <c r="D244" s="6"/>
      <c r="E244" s="5"/>
    </row>
    <row r="245" spans="3:5">
      <c r="C245" s="1"/>
      <c r="D245" s="6"/>
      <c r="E245" s="5"/>
    </row>
    <row r="246" spans="3:5">
      <c r="C246" s="1"/>
      <c r="D246" s="6"/>
      <c r="E246" s="5"/>
    </row>
    <row r="247" spans="3:5">
      <c r="C247" s="1"/>
      <c r="D247" s="6"/>
      <c r="E247" s="5"/>
    </row>
    <row r="248" spans="3:5">
      <c r="C248" s="1"/>
      <c r="D248" s="6"/>
      <c r="E248" s="5"/>
    </row>
    <row r="249" spans="3:5">
      <c r="C249" s="1"/>
      <c r="D249" s="6"/>
      <c r="E249" s="5"/>
    </row>
    <row r="250" spans="3:5">
      <c r="C250" s="1"/>
      <c r="D250" s="6"/>
      <c r="E250" s="5"/>
    </row>
    <row r="251" spans="3:5">
      <c r="C251" s="1"/>
      <c r="D251" s="6"/>
      <c r="E251" s="5"/>
    </row>
    <row r="252" spans="3:5">
      <c r="C252" s="1"/>
      <c r="D252" s="6"/>
      <c r="E252" s="5"/>
    </row>
    <row r="253" spans="3:5">
      <c r="C253" s="1"/>
      <c r="D253" s="6"/>
      <c r="E253" s="5"/>
    </row>
    <row r="254" spans="3:5">
      <c r="C254" s="1"/>
      <c r="D254" s="6"/>
      <c r="E254" s="5"/>
    </row>
    <row r="255" spans="3:5">
      <c r="C255" s="1"/>
      <c r="D255" s="6"/>
      <c r="E255" s="5"/>
    </row>
    <row r="256" spans="3:5">
      <c r="C256" s="1"/>
      <c r="D256" s="6"/>
      <c r="E256" s="5"/>
    </row>
    <row r="257" spans="3:5">
      <c r="C257" s="1"/>
      <c r="D257" s="6"/>
      <c r="E257" s="5"/>
    </row>
    <row r="258" spans="3:5">
      <c r="C258" s="1"/>
      <c r="D258" s="6"/>
      <c r="E258" s="5"/>
    </row>
    <row r="259" spans="3:5">
      <c r="C259" s="1"/>
      <c r="D259" s="6"/>
      <c r="E259" s="5"/>
    </row>
    <row r="260" spans="3:5">
      <c r="C260" s="1"/>
      <c r="D260" s="6"/>
      <c r="E260" s="5"/>
    </row>
    <row r="261" spans="3:5">
      <c r="C261" s="1"/>
      <c r="D261" s="6"/>
      <c r="E261" s="5"/>
    </row>
    <row r="262" spans="3:5">
      <c r="C262" s="1"/>
      <c r="D262" s="6"/>
      <c r="E262" s="5"/>
    </row>
    <row r="263" spans="3:5">
      <c r="C263" s="1"/>
      <c r="D263" s="6"/>
      <c r="E263" s="5"/>
    </row>
    <row r="264" spans="3:5">
      <c r="C264" s="1"/>
      <c r="D264" s="6"/>
      <c r="E264" s="5"/>
    </row>
    <row r="265" spans="3:5">
      <c r="C265" s="1"/>
      <c r="D265" s="6"/>
      <c r="E265" s="5"/>
    </row>
    <row r="266" spans="3:5">
      <c r="C266" s="1"/>
      <c r="D266" s="6"/>
      <c r="E266" s="5"/>
    </row>
    <row r="267" spans="3:5">
      <c r="C267" s="1"/>
      <c r="D267" s="6"/>
      <c r="E267" s="5"/>
    </row>
    <row r="268" spans="3:5">
      <c r="C268" s="1"/>
      <c r="D268" s="6"/>
      <c r="E268" s="5"/>
    </row>
    <row r="269" spans="3:5">
      <c r="C269" s="1"/>
      <c r="D269" s="6"/>
      <c r="E269" s="5"/>
    </row>
    <row r="270" spans="3:5">
      <c r="C270" s="1"/>
      <c r="D270" s="6"/>
      <c r="E270" s="5"/>
    </row>
    <row r="271" spans="3:5">
      <c r="C271" s="1"/>
      <c r="D271" s="6"/>
      <c r="E271" s="5"/>
    </row>
    <row r="272" spans="3:5">
      <c r="C272" s="1"/>
      <c r="D272" s="6"/>
      <c r="E272" s="5"/>
    </row>
    <row r="273" spans="3:5">
      <c r="C273" s="1"/>
      <c r="D273" s="6"/>
      <c r="E273" s="5"/>
    </row>
    <row r="274" spans="3:5">
      <c r="C274" s="1"/>
      <c r="D274" s="6"/>
      <c r="E274" s="5"/>
    </row>
    <row r="275" spans="3:5">
      <c r="C275" s="1"/>
      <c r="D275" s="6"/>
      <c r="E275" s="5"/>
    </row>
    <row r="276" spans="3:5">
      <c r="C276" s="1"/>
      <c r="D276" s="6"/>
      <c r="E276" s="5"/>
    </row>
    <row r="277" spans="3:5">
      <c r="C277" s="1"/>
      <c r="D277" s="6"/>
      <c r="E277" s="5"/>
    </row>
    <row r="278" spans="3:5">
      <c r="C278" s="1"/>
      <c r="D278" s="6"/>
      <c r="E278" s="5"/>
    </row>
    <row r="279" spans="3:5">
      <c r="C279" s="1"/>
      <c r="D279" s="6"/>
      <c r="E279" s="5"/>
    </row>
    <row r="280" spans="3:5">
      <c r="C280" s="1"/>
      <c r="D280" s="6"/>
      <c r="E280" s="5"/>
    </row>
    <row r="281" spans="3:5">
      <c r="C281" s="1"/>
      <c r="D281" s="6"/>
      <c r="E281" s="5"/>
    </row>
    <row r="282" spans="3:5">
      <c r="C282" s="1"/>
      <c r="D282" s="6"/>
      <c r="E282" s="5"/>
    </row>
    <row r="283" spans="3:5">
      <c r="C283" s="1"/>
      <c r="D283" s="6"/>
      <c r="E283" s="5"/>
    </row>
    <row r="284" spans="3:5">
      <c r="C284" s="1"/>
      <c r="D284" s="6"/>
      <c r="E284" s="5"/>
    </row>
    <row r="285" spans="3:5">
      <c r="C285" s="1"/>
      <c r="D285" s="6"/>
      <c r="E285" s="5"/>
    </row>
    <row r="286" spans="3:5">
      <c r="C286" s="1"/>
      <c r="D286" s="6"/>
      <c r="E286" s="5"/>
    </row>
    <row r="287" spans="3:5">
      <c r="C287" s="1"/>
      <c r="D287" s="6"/>
      <c r="E287" s="5"/>
    </row>
    <row r="288" spans="3:5">
      <c r="C288" s="1"/>
      <c r="D288" s="6"/>
      <c r="E288" s="5"/>
    </row>
    <row r="289" spans="3:5">
      <c r="C289" s="1"/>
      <c r="D289" s="6"/>
      <c r="E289" s="5"/>
    </row>
    <row r="290" spans="3:5">
      <c r="C290" s="1"/>
      <c r="D290" s="6"/>
      <c r="E290" s="5"/>
    </row>
    <row r="291" spans="3:5">
      <c r="C291" s="1"/>
      <c r="D291" s="6"/>
      <c r="E291" s="5"/>
    </row>
    <row r="292" spans="3:5">
      <c r="C292" s="1"/>
      <c r="D292" s="6"/>
      <c r="E292" s="5"/>
    </row>
    <row r="293" spans="3:5">
      <c r="C293" s="1"/>
      <c r="D293" s="6"/>
      <c r="E293" s="5"/>
    </row>
    <row r="294" spans="3:5">
      <c r="C294" s="1"/>
      <c r="D294" s="6"/>
      <c r="E294" s="5"/>
    </row>
    <row r="295" spans="3:5">
      <c r="C295" s="1"/>
      <c r="D295" s="6"/>
      <c r="E295" s="5"/>
    </row>
    <row r="296" spans="3:5">
      <c r="C296" s="1"/>
      <c r="D296" s="6"/>
      <c r="E296" s="5"/>
    </row>
    <row r="297" spans="3:5">
      <c r="C297" s="1"/>
      <c r="D297" s="6"/>
      <c r="E297" s="5"/>
    </row>
    <row r="298" spans="3:5">
      <c r="C298" s="1"/>
      <c r="D298" s="6"/>
      <c r="E298" s="5"/>
    </row>
    <row r="299" spans="3:5">
      <c r="C299" s="1"/>
      <c r="D299" s="6"/>
      <c r="E299" s="5"/>
    </row>
    <row r="300" spans="3:5">
      <c r="C300" s="1"/>
      <c r="D300" s="6"/>
      <c r="E300" s="5"/>
    </row>
    <row r="301" spans="3:5">
      <c r="C301" s="1"/>
      <c r="D301" s="6"/>
      <c r="E301" s="5"/>
    </row>
    <row r="302" spans="3:5">
      <c r="C302" s="1"/>
      <c r="D302" s="6"/>
      <c r="E302" s="5"/>
    </row>
    <row r="303" spans="3:5">
      <c r="C303" s="1"/>
      <c r="D303" s="6"/>
      <c r="E303" s="5"/>
    </row>
    <row r="304" spans="3:5">
      <c r="C304" s="1"/>
      <c r="D304" s="6"/>
      <c r="E304" s="5"/>
    </row>
    <row r="305" spans="3:5">
      <c r="C305" s="1"/>
      <c r="D305" s="6"/>
      <c r="E305" s="5"/>
    </row>
    <row r="306" spans="3:5">
      <c r="C306" s="1"/>
      <c r="D306" s="6"/>
      <c r="E306" s="5"/>
    </row>
    <row r="307" spans="3:5">
      <c r="C307" s="1"/>
      <c r="D307" s="6"/>
      <c r="E307" s="5"/>
    </row>
    <row r="308" spans="3:5">
      <c r="C308" s="1"/>
      <c r="D308" s="6"/>
      <c r="E308" s="5"/>
    </row>
    <row r="309" spans="3:5">
      <c r="C309" s="1"/>
      <c r="D309" s="6"/>
      <c r="E309" s="5"/>
    </row>
    <row r="310" spans="3:5">
      <c r="C310" s="1"/>
      <c r="D310" s="6"/>
      <c r="E310" s="5"/>
    </row>
    <row r="311" spans="3:5">
      <c r="C311" s="1"/>
      <c r="D311" s="6"/>
      <c r="E311" s="5"/>
    </row>
    <row r="312" spans="3:5">
      <c r="C312" s="1"/>
      <c r="D312" s="6"/>
      <c r="E312" s="5"/>
    </row>
    <row r="313" spans="3:5">
      <c r="C313" s="1"/>
      <c r="D313" s="6"/>
      <c r="E313" s="5"/>
    </row>
    <row r="314" spans="3:5">
      <c r="C314" s="1"/>
      <c r="D314" s="6"/>
      <c r="E314" s="5"/>
    </row>
    <row r="315" spans="3:5">
      <c r="C315" s="1"/>
      <c r="D315" s="6"/>
      <c r="E315" s="5"/>
    </row>
    <row r="316" spans="3:5">
      <c r="C316" s="1"/>
      <c r="D316" s="6"/>
      <c r="E316" s="5"/>
    </row>
    <row r="317" spans="3:5">
      <c r="C317" s="1"/>
      <c r="D317" s="6"/>
      <c r="E317" s="5"/>
    </row>
    <row r="318" spans="3:5">
      <c r="C318" s="1"/>
      <c r="D318" s="6"/>
      <c r="E318" s="5"/>
    </row>
    <row r="319" spans="3:5">
      <c r="C319" s="1"/>
      <c r="D319" s="6"/>
      <c r="E319" s="5"/>
    </row>
    <row r="320" spans="3:5">
      <c r="C320" s="1"/>
      <c r="D320" s="6"/>
      <c r="E320" s="5"/>
    </row>
    <row r="321" spans="3:5">
      <c r="C321" s="1"/>
      <c r="D321" s="6"/>
      <c r="E321" s="5"/>
    </row>
    <row r="322" spans="3:5">
      <c r="C322" s="1"/>
      <c r="D322" s="6"/>
      <c r="E322" s="5"/>
    </row>
    <row r="323" spans="3:5">
      <c r="C323" s="1"/>
      <c r="D323" s="6"/>
      <c r="E323" s="5"/>
    </row>
    <row r="324" spans="3:5">
      <c r="C324" s="1"/>
      <c r="D324" s="6"/>
      <c r="E324" s="5"/>
    </row>
    <row r="325" spans="3:5">
      <c r="C325" s="1"/>
      <c r="D325" s="6"/>
      <c r="E325" s="5"/>
    </row>
    <row r="326" spans="3:5">
      <c r="C326" s="1"/>
      <c r="D326" s="6"/>
      <c r="E326" s="5"/>
    </row>
    <row r="327" spans="3:5">
      <c r="C327" s="1"/>
      <c r="D327" s="6"/>
      <c r="E327" s="5"/>
    </row>
    <row r="328" spans="3:5">
      <c r="C328" s="1"/>
      <c r="D328" s="6"/>
      <c r="E328" s="5"/>
    </row>
    <row r="329" spans="3:5">
      <c r="C329" s="1"/>
      <c r="D329" s="6"/>
      <c r="E329" s="5"/>
    </row>
    <row r="330" spans="3:5">
      <c r="C330" s="1"/>
      <c r="D330" s="6"/>
      <c r="E330" s="5"/>
    </row>
    <row r="331" spans="3:5">
      <c r="C331" s="1"/>
      <c r="D331" s="6"/>
      <c r="E331" s="5"/>
    </row>
    <row r="332" spans="3:5">
      <c r="C332" s="1"/>
      <c r="D332" s="6"/>
      <c r="E332" s="5"/>
    </row>
    <row r="333" spans="3:5">
      <c r="C333" s="1"/>
      <c r="D333" s="6"/>
      <c r="E333" s="5"/>
    </row>
    <row r="334" spans="3:5">
      <c r="C334" s="1"/>
      <c r="D334" s="6"/>
      <c r="E334" s="5"/>
    </row>
    <row r="335" spans="3:5">
      <c r="C335" s="1"/>
      <c r="D335" s="6"/>
      <c r="E335" s="5"/>
    </row>
    <row r="336" spans="3:5">
      <c r="C336" s="1"/>
      <c r="D336" s="6"/>
      <c r="E336" s="5"/>
    </row>
    <row r="337" spans="3:5">
      <c r="C337" s="1"/>
      <c r="D337" s="6"/>
      <c r="E337" s="5"/>
    </row>
    <row r="338" spans="3:5">
      <c r="C338" s="1"/>
      <c r="D338" s="6"/>
      <c r="E338" s="5"/>
    </row>
    <row r="339" spans="3:5">
      <c r="C339" s="1"/>
      <c r="D339" s="6"/>
      <c r="E339" s="5"/>
    </row>
    <row r="340" spans="3:5">
      <c r="C340" s="1"/>
      <c r="D340" s="6"/>
      <c r="E340" s="5"/>
    </row>
    <row r="341" spans="3:5">
      <c r="C341" s="1"/>
      <c r="D341" s="6"/>
      <c r="E341" s="5"/>
    </row>
    <row r="342" spans="3:5">
      <c r="C342" s="1"/>
      <c r="D342" s="6"/>
      <c r="E342" s="5"/>
    </row>
    <row r="343" spans="3:5">
      <c r="C343" s="1"/>
      <c r="D343" s="6"/>
      <c r="E343" s="5"/>
    </row>
    <row r="344" spans="3:5">
      <c r="C344" s="1"/>
      <c r="D344" s="6"/>
      <c r="E344" s="5"/>
    </row>
    <row r="345" spans="3:5">
      <c r="C345" s="1"/>
      <c r="D345" s="6"/>
      <c r="E345" s="5"/>
    </row>
    <row r="346" spans="3:5">
      <c r="C346" s="1"/>
      <c r="D346" s="6"/>
      <c r="E346" s="5"/>
    </row>
    <row r="347" spans="3:5">
      <c r="C347" s="1"/>
      <c r="D347" s="6"/>
      <c r="E347" s="5"/>
    </row>
    <row r="348" spans="3:5">
      <c r="C348" s="1"/>
      <c r="D348" s="6"/>
      <c r="E348" s="5"/>
    </row>
    <row r="349" spans="3:5">
      <c r="C349" s="1"/>
      <c r="D349" s="6"/>
      <c r="E349" s="5"/>
    </row>
    <row r="350" spans="3:5">
      <c r="C350" s="1"/>
      <c r="D350" s="6"/>
      <c r="E350" s="5"/>
    </row>
    <row r="351" spans="3:5">
      <c r="C351" s="1"/>
      <c r="D351" s="6"/>
      <c r="E351" s="5"/>
    </row>
    <row r="352" spans="3:5">
      <c r="C352" s="1"/>
      <c r="D352" s="6"/>
      <c r="E352" s="5"/>
    </row>
    <row r="353" spans="3:5">
      <c r="C353" s="1"/>
      <c r="D353" s="6"/>
      <c r="E353" s="5"/>
    </row>
    <row r="354" spans="3:5">
      <c r="C354" s="1"/>
      <c r="D354" s="6"/>
      <c r="E354" s="5"/>
    </row>
    <row r="355" spans="3:5">
      <c r="C355" s="1"/>
      <c r="D355" s="6"/>
      <c r="E355" s="5"/>
    </row>
    <row r="356" spans="3:5">
      <c r="C356" s="1"/>
      <c r="D356" s="6"/>
      <c r="E356" s="5"/>
    </row>
    <row r="357" spans="3:5">
      <c r="C357" s="1"/>
      <c r="D357" s="6"/>
      <c r="E357" s="5"/>
    </row>
    <row r="358" spans="3:5">
      <c r="C358" s="1"/>
      <c r="D358" s="6"/>
      <c r="E358" s="5"/>
    </row>
    <row r="359" spans="3:5">
      <c r="C359" s="1"/>
      <c r="D359" s="6"/>
      <c r="E359" s="5"/>
    </row>
    <row r="360" spans="3:5">
      <c r="C360" s="1"/>
      <c r="D360" s="6"/>
      <c r="E360" s="5"/>
    </row>
    <row r="361" spans="3:5">
      <c r="C361" s="1"/>
      <c r="D361" s="6"/>
      <c r="E361" s="5"/>
    </row>
    <row r="362" spans="3:5">
      <c r="C362" s="1"/>
      <c r="D362" s="6"/>
      <c r="E362" s="5"/>
    </row>
    <row r="363" spans="3:5">
      <c r="C363" s="1"/>
      <c r="D363" s="6"/>
      <c r="E363" s="5"/>
    </row>
    <row r="364" spans="3:5">
      <c r="C364" s="1"/>
      <c r="D364" s="6"/>
      <c r="E364" s="5"/>
    </row>
    <row r="365" spans="3:5">
      <c r="C365" s="1"/>
      <c r="D365" s="6"/>
      <c r="E365" s="5"/>
    </row>
    <row r="366" spans="3:5">
      <c r="C366" s="1"/>
      <c r="D366" s="6"/>
      <c r="E366" s="5"/>
    </row>
    <row r="367" spans="3:5">
      <c r="C367" s="1"/>
      <c r="D367" s="6"/>
      <c r="E367" s="5"/>
    </row>
    <row r="368" spans="3:5">
      <c r="C368" s="1"/>
      <c r="D368" s="6"/>
      <c r="E368" s="5"/>
    </row>
    <row r="369" spans="3:5">
      <c r="C369" s="1"/>
      <c r="D369" s="6"/>
      <c r="E369" s="5"/>
    </row>
    <row r="370" spans="3:5">
      <c r="C370" s="1"/>
      <c r="D370" s="6"/>
      <c r="E370" s="5"/>
    </row>
    <row r="371" spans="3:5">
      <c r="C371" s="1"/>
      <c r="D371" s="6"/>
      <c r="E371" s="5"/>
    </row>
    <row r="372" spans="3:5">
      <c r="C372" s="1"/>
      <c r="D372" s="6"/>
      <c r="E372" s="5"/>
    </row>
    <row r="373" spans="3:5">
      <c r="C373" s="1"/>
      <c r="D373" s="6"/>
      <c r="E373" s="5"/>
    </row>
    <row r="374" spans="3:5">
      <c r="C374" s="1"/>
      <c r="D374" s="6"/>
      <c r="E374" s="5"/>
    </row>
    <row r="375" spans="3:5">
      <c r="C375" s="1"/>
      <c r="D375" s="6"/>
      <c r="E375" s="5"/>
    </row>
    <row r="376" spans="3:5">
      <c r="C376" s="1"/>
      <c r="D376" s="6"/>
      <c r="E376" s="5"/>
    </row>
    <row r="377" spans="3:5">
      <c r="C377" s="1"/>
      <c r="D377" s="6"/>
      <c r="E377" s="5"/>
    </row>
    <row r="378" spans="3:5">
      <c r="C378" s="1"/>
      <c r="D378" s="6"/>
      <c r="E378" s="5"/>
    </row>
    <row r="379" spans="3:5">
      <c r="C379" s="1"/>
      <c r="D379" s="6"/>
      <c r="E379" s="5"/>
    </row>
    <row r="380" spans="3:5">
      <c r="C380" s="1"/>
      <c r="D380" s="6"/>
      <c r="E380" s="5"/>
    </row>
    <row r="381" spans="3:5">
      <c r="C381" s="1"/>
      <c r="D381" s="6"/>
      <c r="E381" s="5"/>
    </row>
    <row r="382" spans="3:5">
      <c r="C382" s="1"/>
      <c r="D382" s="6"/>
      <c r="E382" s="5"/>
    </row>
    <row r="383" spans="3:5">
      <c r="C383" s="1"/>
      <c r="D383" s="6"/>
      <c r="E383" s="5"/>
    </row>
    <row r="384" spans="3:5">
      <c r="C384" s="1"/>
      <c r="D384" s="6"/>
      <c r="E384" s="5"/>
    </row>
    <row r="385" spans="3:5">
      <c r="C385" s="1"/>
      <c r="D385" s="6"/>
      <c r="E385" s="5"/>
    </row>
    <row r="386" spans="3:5">
      <c r="C386" s="1"/>
      <c r="D386" s="6"/>
      <c r="E386" s="5"/>
    </row>
    <row r="387" spans="3:5">
      <c r="C387" s="1"/>
      <c r="D387" s="6"/>
      <c r="E387" s="5"/>
    </row>
    <row r="388" spans="3:5">
      <c r="C388" s="1"/>
      <c r="D388" s="6"/>
      <c r="E388" s="5"/>
    </row>
    <row r="389" spans="3:5">
      <c r="C389" s="1"/>
      <c r="D389" s="6"/>
      <c r="E389" s="5"/>
    </row>
    <row r="390" spans="3:5">
      <c r="C390" s="1"/>
      <c r="D390" s="6"/>
      <c r="E390" s="5"/>
    </row>
    <row r="391" spans="3:5">
      <c r="C391" s="1"/>
      <c r="D391" s="6"/>
      <c r="E391" s="5"/>
    </row>
    <row r="392" spans="3:5">
      <c r="C392" s="1"/>
      <c r="D392" s="6"/>
      <c r="E392" s="5"/>
    </row>
    <row r="393" spans="3:5">
      <c r="C393" s="1"/>
      <c r="D393" s="6"/>
      <c r="E393" s="5"/>
    </row>
    <row r="394" spans="3:5">
      <c r="C394" s="1"/>
      <c r="D394" s="6"/>
      <c r="E394" s="5"/>
    </row>
    <row r="395" spans="3:5">
      <c r="C395" s="1"/>
      <c r="D395" s="6"/>
      <c r="E395" s="5"/>
    </row>
    <row r="396" spans="3:5">
      <c r="C396" s="1"/>
      <c r="D396" s="6"/>
      <c r="E396" s="5"/>
    </row>
    <row r="397" spans="3:5">
      <c r="C397" s="1"/>
      <c r="D397" s="6"/>
      <c r="E397" s="5"/>
    </row>
    <row r="398" spans="3:5">
      <c r="C398" s="1"/>
      <c r="D398" s="6"/>
      <c r="E398" s="5"/>
    </row>
    <row r="399" spans="3:5">
      <c r="C399" s="1"/>
      <c r="D399" s="6"/>
      <c r="E399" s="5"/>
    </row>
    <row r="400" spans="3:5">
      <c r="C400" s="1"/>
      <c r="D400" s="6"/>
      <c r="E400" s="5"/>
    </row>
    <row r="401" spans="3:5">
      <c r="C401" s="1"/>
      <c r="D401" s="6"/>
      <c r="E401" s="5"/>
    </row>
    <row r="402" spans="3:5">
      <c r="C402" s="1"/>
      <c r="D402" s="6"/>
      <c r="E402" s="5"/>
    </row>
    <row r="403" spans="3:5">
      <c r="C403" s="1"/>
      <c r="D403" s="6"/>
      <c r="E403" s="5"/>
    </row>
    <row r="404" spans="3:5">
      <c r="C404" s="1"/>
      <c r="D404" s="6"/>
      <c r="E404" s="5"/>
    </row>
    <row r="405" spans="3:5">
      <c r="C405" s="1"/>
      <c r="D405" s="6"/>
      <c r="E405" s="5"/>
    </row>
    <row r="406" spans="3:5">
      <c r="C406" s="1"/>
      <c r="D406" s="6"/>
      <c r="E406" s="5"/>
    </row>
    <row r="407" spans="3:5">
      <c r="C407" s="1"/>
      <c r="D407" s="6"/>
      <c r="E407" s="5"/>
    </row>
    <row r="408" spans="3:5">
      <c r="C408" s="1"/>
      <c r="D408" s="6"/>
      <c r="E408" s="5"/>
    </row>
    <row r="409" spans="3:5">
      <c r="C409" s="1"/>
      <c r="D409" s="6"/>
      <c r="E409" s="5"/>
    </row>
    <row r="410" spans="3:5">
      <c r="C410" s="1"/>
      <c r="D410" s="6"/>
      <c r="E410" s="5"/>
    </row>
    <row r="411" spans="3:5">
      <c r="C411" s="1"/>
      <c r="D411" s="6"/>
      <c r="E411" s="5"/>
    </row>
    <row r="412" spans="3:5">
      <c r="C412" s="1"/>
      <c r="D412" s="6"/>
      <c r="E412" s="5"/>
    </row>
    <row r="413" spans="3:5">
      <c r="C413" s="1"/>
      <c r="D413" s="6"/>
      <c r="E413" s="5"/>
    </row>
    <row r="414" spans="3:5">
      <c r="C414" s="1"/>
      <c r="D414" s="6"/>
      <c r="E414" s="5"/>
    </row>
    <row r="415" spans="3:5">
      <c r="C415" s="1"/>
      <c r="D415" s="6"/>
      <c r="E415" s="5"/>
    </row>
    <row r="416" spans="3:5">
      <c r="C416" s="1"/>
      <c r="D416" s="6"/>
      <c r="E416" s="5"/>
    </row>
    <row r="417" spans="3:5">
      <c r="C417" s="1"/>
      <c r="D417" s="6"/>
      <c r="E417" s="5"/>
    </row>
    <row r="418" spans="3:5">
      <c r="C418" s="1"/>
      <c r="D418" s="6"/>
      <c r="E418" s="5"/>
    </row>
    <row r="419" spans="3:5">
      <c r="C419" s="1"/>
      <c r="D419" s="6"/>
      <c r="E419" s="5"/>
    </row>
    <row r="420" spans="3:5">
      <c r="C420" s="1"/>
      <c r="D420" s="6"/>
      <c r="E420" s="5"/>
    </row>
    <row r="421" spans="3:5">
      <c r="C421" s="1"/>
      <c r="D421" s="6"/>
      <c r="E421" s="5"/>
    </row>
    <row r="422" spans="3:5">
      <c r="C422" s="1"/>
      <c r="D422" s="6"/>
      <c r="E422" s="5"/>
    </row>
    <row r="423" spans="3:5">
      <c r="C423" s="1"/>
      <c r="D423" s="6"/>
      <c r="E423" s="5"/>
    </row>
    <row r="424" spans="3:5">
      <c r="C424" s="1"/>
      <c r="D424" s="6"/>
      <c r="E424" s="5"/>
    </row>
    <row r="425" spans="3:5">
      <c r="C425" s="1"/>
      <c r="D425" s="6"/>
      <c r="E425" s="5"/>
    </row>
    <row r="426" spans="3:5">
      <c r="C426" s="1"/>
      <c r="D426" s="6"/>
      <c r="E426" s="5"/>
    </row>
    <row r="427" spans="3:5">
      <c r="C427" s="1"/>
      <c r="D427" s="6"/>
      <c r="E427" s="5"/>
    </row>
    <row r="428" spans="3:5">
      <c r="C428" s="1"/>
      <c r="D428" s="6"/>
      <c r="E428" s="5"/>
    </row>
    <row r="429" spans="3:5">
      <c r="C429" s="1"/>
      <c r="D429" s="6"/>
      <c r="E429" s="5"/>
    </row>
    <row r="430" spans="3:5">
      <c r="C430" s="1"/>
      <c r="D430" s="6"/>
      <c r="E430" s="5"/>
    </row>
    <row r="431" spans="3:5">
      <c r="C431" s="1"/>
      <c r="D431" s="6"/>
      <c r="E431" s="5"/>
    </row>
    <row r="432" spans="3:5">
      <c r="C432" s="1"/>
      <c r="D432" s="6"/>
      <c r="E432" s="5"/>
    </row>
    <row r="433" spans="3:5">
      <c r="C433" s="1"/>
      <c r="D433" s="6"/>
      <c r="E433" s="5"/>
    </row>
    <row r="434" spans="3:5">
      <c r="C434" s="1"/>
      <c r="D434" s="6"/>
      <c r="E434" s="5"/>
    </row>
    <row r="435" spans="3:5">
      <c r="C435" s="1"/>
      <c r="D435" s="6"/>
      <c r="E435" s="5"/>
    </row>
    <row r="436" spans="3:5">
      <c r="C436" s="1"/>
      <c r="D436" s="6"/>
      <c r="E436" s="5"/>
    </row>
    <row r="437" spans="3:5">
      <c r="C437" s="1"/>
      <c r="D437" s="6"/>
      <c r="E437" s="5"/>
    </row>
    <row r="438" spans="3:5">
      <c r="C438" s="1"/>
      <c r="D438" s="6"/>
      <c r="E438" s="5"/>
    </row>
    <row r="439" spans="3:5">
      <c r="C439" s="1"/>
      <c r="D439" s="6"/>
      <c r="E439" s="5"/>
    </row>
    <row r="440" spans="3:5">
      <c r="C440" s="1"/>
      <c r="D440" s="6"/>
      <c r="E440" s="5"/>
    </row>
    <row r="441" spans="3:5">
      <c r="C441" s="1"/>
      <c r="D441" s="6"/>
      <c r="E441" s="5"/>
    </row>
    <row r="442" spans="3:5">
      <c r="C442" s="1"/>
      <c r="D442" s="6"/>
      <c r="E442" s="5"/>
    </row>
    <row r="443" spans="3:5">
      <c r="C443" s="1"/>
      <c r="D443" s="6"/>
      <c r="E443" s="5"/>
    </row>
    <row r="444" spans="3:5">
      <c r="C444" s="1"/>
      <c r="D444" s="6"/>
      <c r="E444" s="5"/>
    </row>
    <row r="445" spans="3:5">
      <c r="C445" s="1"/>
      <c r="D445" s="6"/>
      <c r="E445" s="5"/>
    </row>
    <row r="446" spans="3:5">
      <c r="C446" s="1"/>
      <c r="D446" s="6"/>
      <c r="E446" s="5"/>
    </row>
    <row r="447" spans="3:5">
      <c r="C447" s="1"/>
      <c r="D447" s="6"/>
      <c r="E447" s="5"/>
    </row>
    <row r="448" spans="3:5">
      <c r="C448" s="1"/>
      <c r="D448" s="6"/>
      <c r="E448" s="5"/>
    </row>
    <row r="449" spans="3:5">
      <c r="C449" s="1"/>
      <c r="D449" s="6"/>
      <c r="E449" s="5"/>
    </row>
    <row r="450" spans="3:5">
      <c r="C450" s="1"/>
      <c r="D450" s="6"/>
      <c r="E450" s="5"/>
    </row>
    <row r="451" spans="3:5">
      <c r="C451" s="1"/>
      <c r="D451" s="6"/>
      <c r="E451" s="5"/>
    </row>
    <row r="452" spans="3:5">
      <c r="C452" s="1"/>
      <c r="D452" s="6"/>
      <c r="E452" s="5"/>
    </row>
    <row r="453" spans="3:5">
      <c r="C453" s="1"/>
      <c r="D453" s="6"/>
      <c r="E453" s="5"/>
    </row>
    <row r="454" spans="3:5">
      <c r="C454" s="1"/>
      <c r="D454" s="6"/>
      <c r="E454" s="5"/>
    </row>
    <row r="455" spans="3:5">
      <c r="C455" s="1"/>
      <c r="D455" s="6"/>
      <c r="E455" s="5"/>
    </row>
    <row r="456" spans="3:5">
      <c r="C456" s="1"/>
      <c r="D456" s="6"/>
      <c r="E456" s="5"/>
    </row>
    <row r="457" spans="3:5">
      <c r="C457" s="1"/>
      <c r="D457" s="6"/>
      <c r="E457" s="5"/>
    </row>
    <row r="458" spans="3:5">
      <c r="C458" s="1"/>
      <c r="D458" s="6"/>
      <c r="E458" s="5"/>
    </row>
    <row r="459" spans="3:5">
      <c r="C459" s="1"/>
      <c r="D459" s="6"/>
      <c r="E459" s="5"/>
    </row>
    <row r="460" spans="3:5">
      <c r="C460" s="1"/>
      <c r="D460" s="6"/>
      <c r="E460" s="5"/>
    </row>
    <row r="461" spans="3:5">
      <c r="C461" s="1"/>
      <c r="D461" s="6"/>
      <c r="E461" s="5"/>
    </row>
    <row r="462" spans="3:5">
      <c r="C462" s="1"/>
      <c r="D462" s="6"/>
      <c r="E462" s="5"/>
    </row>
    <row r="463" spans="3:5">
      <c r="C463" s="1"/>
      <c r="D463" s="6"/>
      <c r="E463" s="5"/>
    </row>
    <row r="464" spans="3:5">
      <c r="C464" s="1"/>
      <c r="D464" s="6"/>
      <c r="E464" s="5"/>
    </row>
    <row r="465" spans="3:5">
      <c r="C465" s="1"/>
      <c r="D465" s="6"/>
      <c r="E465" s="5"/>
    </row>
    <row r="466" spans="3:5">
      <c r="C466" s="1"/>
      <c r="D466" s="6"/>
      <c r="E466" s="5"/>
    </row>
    <row r="467" spans="3:5">
      <c r="C467" s="1"/>
      <c r="D467" s="6"/>
      <c r="E467" s="5"/>
    </row>
    <row r="468" spans="3:5">
      <c r="C468" s="1"/>
      <c r="D468" s="6"/>
      <c r="E468" s="5"/>
    </row>
    <row r="469" spans="3:5">
      <c r="C469" s="1"/>
      <c r="D469" s="6"/>
      <c r="E469" s="5"/>
    </row>
    <row r="470" spans="3:5">
      <c r="C470" s="1"/>
      <c r="D470" s="6"/>
      <c r="E470" s="5"/>
    </row>
    <row r="471" spans="3:5">
      <c r="C471" s="1"/>
      <c r="D471" s="6"/>
      <c r="E471" s="5"/>
    </row>
    <row r="472" spans="3:5">
      <c r="C472" s="1"/>
      <c r="D472" s="6"/>
      <c r="E472" s="5"/>
    </row>
    <row r="473" spans="3:5">
      <c r="C473" s="1"/>
      <c r="D473" s="6"/>
      <c r="E473" s="5"/>
    </row>
    <row r="474" spans="3:5">
      <c r="C474" s="1"/>
      <c r="D474" s="6"/>
      <c r="E474" s="5"/>
    </row>
    <row r="475" spans="3:5">
      <c r="C475" s="1"/>
      <c r="D475" s="6"/>
      <c r="E475" s="5"/>
    </row>
    <row r="476" spans="3:5">
      <c r="C476" s="1"/>
      <c r="D476" s="6"/>
      <c r="E476" s="5"/>
    </row>
    <row r="477" spans="3:5">
      <c r="C477" s="1"/>
      <c r="D477" s="6"/>
      <c r="E477" s="5"/>
    </row>
    <row r="478" spans="3:5">
      <c r="C478" s="1"/>
      <c r="D478" s="6"/>
      <c r="E478" s="5"/>
    </row>
    <row r="479" spans="3:5">
      <c r="C479" s="1"/>
      <c r="D479" s="6"/>
      <c r="E479" s="5"/>
    </row>
    <row r="480" spans="3:5">
      <c r="C480" s="1"/>
      <c r="D480" s="6"/>
      <c r="E480" s="5"/>
    </row>
    <row r="481" spans="3:5">
      <c r="C481" s="1"/>
      <c r="D481" s="6"/>
      <c r="E481" s="5"/>
    </row>
    <row r="482" spans="3:5">
      <c r="C482" s="1"/>
      <c r="D482" s="6"/>
      <c r="E482" s="5"/>
    </row>
    <row r="483" spans="3:5">
      <c r="C483" s="1"/>
      <c r="D483" s="6"/>
      <c r="E483" s="5"/>
    </row>
    <row r="484" spans="3:5">
      <c r="C484" s="1"/>
      <c r="D484" s="6"/>
      <c r="E484" s="5"/>
    </row>
    <row r="485" spans="3:5">
      <c r="C485" s="1"/>
      <c r="D485" s="6"/>
      <c r="E485" s="5"/>
    </row>
    <row r="486" spans="3:5">
      <c r="C486" s="1"/>
      <c r="D486" s="6"/>
      <c r="E486" s="5"/>
    </row>
    <row r="487" spans="3:5">
      <c r="C487" s="1"/>
      <c r="D487" s="6"/>
      <c r="E487" s="5"/>
    </row>
    <row r="488" spans="3:5">
      <c r="C488" s="1"/>
      <c r="D488" s="6"/>
      <c r="E488" s="5"/>
    </row>
    <row r="489" spans="3:5">
      <c r="C489" s="1"/>
      <c r="D489" s="6"/>
      <c r="E489" s="5"/>
    </row>
    <row r="490" spans="3:5">
      <c r="C490" s="1"/>
      <c r="D490" s="6"/>
      <c r="E490" s="5"/>
    </row>
    <row r="491" spans="3:5">
      <c r="C491" s="1"/>
      <c r="D491" s="6"/>
      <c r="E491" s="5"/>
    </row>
    <row r="492" spans="3:5">
      <c r="C492" s="1"/>
      <c r="D492" s="6"/>
      <c r="E492" s="5"/>
    </row>
    <row r="493" spans="3:5">
      <c r="C493" s="1"/>
      <c r="D493" s="6"/>
      <c r="E493" s="5"/>
    </row>
    <row r="494" spans="3:5">
      <c r="C494" s="1"/>
      <c r="D494" s="6"/>
      <c r="E494" s="5"/>
    </row>
    <row r="495" spans="3:5">
      <c r="C495" s="1"/>
      <c r="D495" s="6"/>
      <c r="E495" s="5"/>
    </row>
    <row r="496" spans="3:5">
      <c r="C496" s="1"/>
      <c r="D496" s="6"/>
      <c r="E496" s="5"/>
    </row>
    <row r="497" spans="3:5">
      <c r="C497" s="1"/>
      <c r="D497" s="6"/>
      <c r="E497" s="5"/>
    </row>
    <row r="498" spans="3:5">
      <c r="C498" s="1"/>
      <c r="D498" s="6"/>
      <c r="E498" s="5"/>
    </row>
    <row r="499" spans="3:5">
      <c r="C499" s="1"/>
      <c r="D499" s="6"/>
      <c r="E499" s="5"/>
    </row>
    <row r="500" spans="3:5">
      <c r="C500" s="1"/>
      <c r="D500" s="6"/>
      <c r="E500" s="5"/>
    </row>
    <row r="501" spans="3:5">
      <c r="C501" s="1"/>
      <c r="D501" s="6"/>
      <c r="E501" s="5"/>
    </row>
    <row r="502" spans="3:5">
      <c r="C502" s="1"/>
      <c r="D502" s="6"/>
      <c r="E502" s="5"/>
    </row>
    <row r="503" spans="3:5">
      <c r="C503" s="1"/>
      <c r="D503" s="6"/>
      <c r="E503" s="5"/>
    </row>
    <row r="504" spans="3:5">
      <c r="C504" s="1"/>
      <c r="D504" s="6"/>
      <c r="E504" s="5"/>
    </row>
    <row r="505" spans="3:5">
      <c r="C505" s="1"/>
      <c r="D505" s="6"/>
      <c r="E505" s="5"/>
    </row>
    <row r="506" spans="3:5">
      <c r="C506" s="1"/>
      <c r="D506" s="6"/>
      <c r="E506" s="5"/>
    </row>
    <row r="507" spans="3:5">
      <c r="C507" s="1"/>
      <c r="D507" s="6"/>
      <c r="E507" s="5"/>
    </row>
    <row r="508" spans="3:5">
      <c r="C508" s="1"/>
      <c r="D508" s="6"/>
      <c r="E508" s="5"/>
    </row>
    <row r="509" spans="3:5">
      <c r="C509" s="1"/>
      <c r="D509" s="6"/>
      <c r="E509" s="5"/>
    </row>
    <row r="510" spans="3:5">
      <c r="C510" s="1"/>
      <c r="D510" s="6"/>
      <c r="E510" s="5"/>
    </row>
    <row r="511" spans="3:5">
      <c r="C511" s="1"/>
      <c r="D511" s="6"/>
      <c r="E511" s="5"/>
    </row>
    <row r="512" spans="3:5">
      <c r="C512" s="1"/>
      <c r="D512" s="6"/>
      <c r="E512" s="5"/>
    </row>
    <row r="513" spans="3:5">
      <c r="C513" s="1"/>
      <c r="D513" s="6"/>
      <c r="E513" s="5"/>
    </row>
    <row r="514" spans="3:5">
      <c r="C514" s="1"/>
      <c r="D514" s="6"/>
      <c r="E514" s="5"/>
    </row>
    <row r="515" spans="3:5">
      <c r="C515" s="1"/>
      <c r="D515" s="6"/>
      <c r="E515" s="5"/>
    </row>
    <row r="516" spans="3:5">
      <c r="C516" s="1"/>
      <c r="D516" s="6"/>
      <c r="E516" s="5"/>
    </row>
    <row r="517" spans="3:5">
      <c r="C517" s="1"/>
      <c r="D517" s="6"/>
      <c r="E517" s="5"/>
    </row>
    <row r="518" spans="3:5">
      <c r="C518" s="1"/>
      <c r="D518" s="6"/>
      <c r="E518" s="5"/>
    </row>
    <row r="519" spans="3:5">
      <c r="C519" s="1"/>
      <c r="D519" s="6"/>
      <c r="E519" s="5"/>
    </row>
    <row r="520" spans="3:5">
      <c r="C520" s="1"/>
      <c r="D520" s="6"/>
      <c r="E520" s="5"/>
    </row>
    <row r="521" spans="3:5">
      <c r="C521" s="1"/>
      <c r="D521" s="6"/>
      <c r="E521" s="5"/>
    </row>
    <row r="522" spans="3:5">
      <c r="C522" s="1"/>
      <c r="D522" s="6"/>
      <c r="E522" s="5"/>
    </row>
    <row r="523" spans="3:5">
      <c r="C523" s="1"/>
      <c r="D523" s="6"/>
      <c r="E523" s="5"/>
    </row>
    <row r="524" spans="3:5">
      <c r="C524" s="1"/>
      <c r="D524" s="6"/>
      <c r="E524" s="5"/>
    </row>
    <row r="525" spans="3:5">
      <c r="C525" s="1"/>
      <c r="D525" s="6"/>
      <c r="E525" s="5"/>
    </row>
    <row r="526" spans="3:5">
      <c r="C526" s="1"/>
      <c r="D526" s="6"/>
      <c r="E526" s="5"/>
    </row>
    <row r="527" spans="3:5">
      <c r="C527" s="1"/>
      <c r="D527" s="6"/>
      <c r="E527" s="5"/>
    </row>
    <row r="528" spans="3:5">
      <c r="C528" s="1"/>
      <c r="D528" s="6"/>
      <c r="E528" s="5"/>
    </row>
    <row r="529" spans="3:5">
      <c r="C529" s="1"/>
      <c r="D529" s="6"/>
      <c r="E529" s="5"/>
    </row>
    <row r="530" spans="3:5">
      <c r="C530" s="1"/>
      <c r="D530" s="6"/>
      <c r="E530" s="5"/>
    </row>
    <row r="531" spans="3:5">
      <c r="C531" s="1"/>
      <c r="D531" s="6"/>
      <c r="E531" s="5"/>
    </row>
    <row r="532" spans="3:5">
      <c r="C532" s="1"/>
      <c r="D532" s="6"/>
      <c r="E532" s="5"/>
    </row>
    <row r="533" spans="3:5">
      <c r="C533" s="1"/>
      <c r="D533" s="6"/>
      <c r="E533" s="5"/>
    </row>
    <row r="534" spans="3:5">
      <c r="C534" s="1"/>
      <c r="D534" s="6"/>
      <c r="E534" s="5"/>
    </row>
    <row r="535" spans="3:5">
      <c r="C535" s="1"/>
      <c r="D535" s="6"/>
      <c r="E535" s="5"/>
    </row>
    <row r="536" spans="3:5">
      <c r="C536" s="1"/>
      <c r="D536" s="6"/>
      <c r="E536" s="5"/>
    </row>
    <row r="537" spans="3:5">
      <c r="C537" s="1"/>
      <c r="D537" s="6"/>
      <c r="E537" s="5"/>
    </row>
    <row r="538" spans="3:5">
      <c r="C538" s="1"/>
      <c r="D538" s="6"/>
      <c r="E538" s="5"/>
    </row>
    <row r="539" spans="3:5">
      <c r="C539" s="1"/>
      <c r="D539" s="6"/>
      <c r="E539" s="5"/>
    </row>
    <row r="540" spans="3:5">
      <c r="C540" s="1"/>
      <c r="D540" s="6"/>
      <c r="E540" s="5"/>
    </row>
    <row r="541" spans="3:5">
      <c r="C541" s="1"/>
      <c r="D541" s="6"/>
      <c r="E541" s="5"/>
    </row>
    <row r="542" spans="3:5">
      <c r="C542" s="1"/>
      <c r="D542" s="6"/>
      <c r="E542" s="5"/>
    </row>
    <row r="543" spans="3:5">
      <c r="C543" s="1"/>
      <c r="D543" s="6"/>
      <c r="E543" s="5"/>
    </row>
    <row r="544" spans="3:5">
      <c r="C544" s="1"/>
      <c r="D544" s="6"/>
      <c r="E544" s="5"/>
    </row>
    <row r="545" spans="3:5">
      <c r="C545" s="1"/>
      <c r="D545" s="6"/>
      <c r="E545" s="5"/>
    </row>
    <row r="546" spans="3:5">
      <c r="C546" s="1"/>
      <c r="D546" s="6"/>
      <c r="E546" s="5"/>
    </row>
    <row r="547" spans="3:5">
      <c r="C547" s="1"/>
      <c r="D547" s="6"/>
      <c r="E547" s="5"/>
    </row>
    <row r="548" spans="3:5">
      <c r="C548" s="1"/>
      <c r="D548" s="6"/>
      <c r="E548" s="5"/>
    </row>
    <row r="549" spans="3:5">
      <c r="C549" s="1"/>
      <c r="D549" s="6"/>
      <c r="E549" s="5"/>
    </row>
    <row r="550" spans="3:5">
      <c r="C550" s="1"/>
      <c r="D550" s="6"/>
      <c r="E550" s="5"/>
    </row>
    <row r="551" spans="3:5">
      <c r="C551" s="1"/>
      <c r="D551" s="6"/>
      <c r="E551" s="5"/>
    </row>
    <row r="552" spans="3:5">
      <c r="C552" s="1"/>
      <c r="D552" s="6"/>
      <c r="E552" s="5"/>
    </row>
    <row r="553" spans="3:5">
      <c r="C553" s="1"/>
      <c r="D553" s="6"/>
      <c r="E553" s="5"/>
    </row>
    <row r="554" spans="3:5">
      <c r="C554" s="1"/>
      <c r="D554" s="6"/>
      <c r="E554" s="5"/>
    </row>
    <row r="555" spans="3:5">
      <c r="C555" s="1"/>
      <c r="D555" s="6"/>
      <c r="E555" s="5"/>
    </row>
    <row r="556" spans="3:5">
      <c r="C556" s="1"/>
      <c r="D556" s="6"/>
      <c r="E556" s="5"/>
    </row>
    <row r="557" spans="3:5">
      <c r="C557" s="1"/>
      <c r="D557" s="6"/>
      <c r="E557" s="5"/>
    </row>
    <row r="558" spans="3:5">
      <c r="C558" s="1"/>
      <c r="D558" s="6"/>
      <c r="E558" s="5"/>
    </row>
    <row r="559" spans="3:5">
      <c r="C559" s="1"/>
      <c r="D559" s="6"/>
      <c r="E559" s="5"/>
    </row>
    <row r="560" spans="3:5">
      <c r="C560" s="1"/>
      <c r="D560" s="6"/>
      <c r="E560" s="5"/>
    </row>
    <row r="561" spans="3:5">
      <c r="C561" s="1"/>
      <c r="D561" s="6"/>
      <c r="E561" s="5"/>
    </row>
    <row r="562" spans="3:5">
      <c r="C562" s="1"/>
      <c r="D562" s="6"/>
      <c r="E562" s="5"/>
    </row>
    <row r="563" spans="3:5">
      <c r="C563" s="1"/>
      <c r="D563" s="6"/>
      <c r="E563" s="5"/>
    </row>
    <row r="564" spans="3:5">
      <c r="C564" s="1"/>
      <c r="D564" s="6"/>
      <c r="E564" s="5"/>
    </row>
    <row r="565" spans="3:5">
      <c r="C565" s="1"/>
      <c r="D565" s="6"/>
      <c r="E565" s="5"/>
    </row>
    <row r="566" spans="3:5">
      <c r="C566" s="1"/>
      <c r="D566" s="6"/>
      <c r="E566" s="5"/>
    </row>
    <row r="567" spans="3:5">
      <c r="C567" s="1"/>
      <c r="D567" s="6"/>
      <c r="E567" s="5"/>
    </row>
    <row r="568" spans="3:5">
      <c r="C568" s="1"/>
      <c r="D568" s="6"/>
      <c r="E568" s="5"/>
    </row>
    <row r="569" spans="3:5">
      <c r="C569" s="1"/>
      <c r="D569" s="6"/>
      <c r="E569" s="5"/>
    </row>
    <row r="570" spans="3:5">
      <c r="C570" s="1"/>
      <c r="D570" s="6"/>
      <c r="E570" s="5"/>
    </row>
    <row r="571" spans="3:5">
      <c r="C571" s="1"/>
      <c r="D571" s="6"/>
      <c r="E571" s="5"/>
    </row>
    <row r="572" spans="3:5">
      <c r="C572" s="1"/>
      <c r="D572" s="6"/>
      <c r="E572" s="5"/>
    </row>
    <row r="573" spans="3:5">
      <c r="C573" s="1"/>
      <c r="D573" s="6"/>
      <c r="E573" s="5"/>
    </row>
    <row r="574" spans="3:5">
      <c r="C574" s="1"/>
      <c r="D574" s="6"/>
      <c r="E574" s="5"/>
    </row>
    <row r="575" spans="3:5">
      <c r="C575" s="1"/>
      <c r="D575" s="6"/>
      <c r="E575" s="5"/>
    </row>
    <row r="576" spans="3:5">
      <c r="C576" s="1"/>
      <c r="D576" s="6"/>
      <c r="E576" s="5"/>
    </row>
    <row r="577" spans="3:5">
      <c r="C577" s="1"/>
      <c r="D577" s="6"/>
      <c r="E577" s="5"/>
    </row>
    <row r="578" spans="3:5">
      <c r="C578" s="1"/>
      <c r="D578" s="6"/>
      <c r="E578" s="5"/>
    </row>
    <row r="579" spans="3:5">
      <c r="C579" s="1"/>
      <c r="D579" s="6"/>
      <c r="E579" s="5"/>
    </row>
    <row r="580" spans="3:5">
      <c r="C580" s="1"/>
      <c r="D580" s="6"/>
      <c r="E580" s="5"/>
    </row>
    <row r="581" spans="3:5">
      <c r="C581" s="1"/>
      <c r="D581" s="6"/>
      <c r="E581" s="5"/>
    </row>
    <row r="582" spans="3:5">
      <c r="C582" s="1"/>
      <c r="D582" s="6"/>
      <c r="E582" s="5"/>
    </row>
    <row r="583" spans="3:5">
      <c r="C583" s="1"/>
      <c r="D583" s="6"/>
      <c r="E583" s="5"/>
    </row>
    <row r="584" spans="3:5">
      <c r="C584" s="1"/>
      <c r="D584" s="6"/>
      <c r="E584" s="5"/>
    </row>
    <row r="585" spans="3:5">
      <c r="C585" s="1"/>
      <c r="D585" s="6"/>
      <c r="E585" s="5"/>
    </row>
    <row r="586" spans="3:5">
      <c r="C586" s="1"/>
      <c r="D586" s="6"/>
      <c r="E586" s="5"/>
    </row>
    <row r="587" spans="3:5">
      <c r="C587" s="1"/>
      <c r="D587" s="6"/>
      <c r="E587" s="5"/>
    </row>
    <row r="588" spans="3:5">
      <c r="C588" s="1"/>
      <c r="D588" s="6"/>
      <c r="E588" s="5"/>
    </row>
    <row r="589" spans="3:5">
      <c r="C589" s="1"/>
      <c r="D589" s="6"/>
      <c r="E589" s="5"/>
    </row>
    <row r="590" spans="3:5">
      <c r="C590" s="1"/>
      <c r="D590" s="6"/>
      <c r="E590" s="5"/>
    </row>
    <row r="591" spans="3:5">
      <c r="C591" s="1"/>
      <c r="D591" s="6"/>
      <c r="E591" s="5"/>
    </row>
    <row r="592" spans="3:5">
      <c r="C592" s="1"/>
      <c r="D592" s="6"/>
      <c r="E592" s="5"/>
    </row>
    <row r="593" spans="3:5">
      <c r="C593" s="1"/>
      <c r="D593" s="6"/>
      <c r="E593" s="5"/>
    </row>
    <row r="594" spans="3:5">
      <c r="C594" s="1"/>
      <c r="D594" s="6"/>
      <c r="E594" s="5"/>
    </row>
    <row r="595" spans="3:5">
      <c r="C595" s="1"/>
      <c r="D595" s="6"/>
      <c r="E595" s="5"/>
    </row>
    <row r="596" spans="3:5">
      <c r="C596" s="1"/>
      <c r="D596" s="6"/>
      <c r="E596" s="5"/>
    </row>
    <row r="597" spans="3:5">
      <c r="C597" s="1"/>
      <c r="D597" s="6"/>
      <c r="E597" s="5"/>
    </row>
    <row r="598" spans="3:5">
      <c r="C598" s="1"/>
      <c r="D598" s="6"/>
      <c r="E598" s="5"/>
    </row>
    <row r="599" spans="3:5">
      <c r="C599" s="1"/>
      <c r="D599" s="6"/>
      <c r="E599" s="5"/>
    </row>
    <row r="600" spans="3:5">
      <c r="C600" s="1"/>
      <c r="D600" s="6"/>
      <c r="E600" s="5"/>
    </row>
    <row r="601" spans="3:5">
      <c r="C601" s="1"/>
      <c r="D601" s="6"/>
      <c r="E601" s="5"/>
    </row>
    <row r="602" spans="3:5">
      <c r="C602" s="1"/>
      <c r="D602" s="6"/>
      <c r="E602" s="5"/>
    </row>
    <row r="603" spans="3:5">
      <c r="C603" s="1"/>
      <c r="D603" s="6"/>
      <c r="E603" s="5"/>
    </row>
    <row r="604" spans="3:5">
      <c r="C604" s="1"/>
      <c r="D604" s="6"/>
      <c r="E604" s="5"/>
    </row>
    <row r="605" spans="3:5">
      <c r="C605" s="1"/>
      <c r="D605" s="6"/>
      <c r="E605" s="5"/>
    </row>
    <row r="606" spans="3:5">
      <c r="C606" s="1"/>
      <c r="D606" s="6"/>
      <c r="E606" s="5"/>
    </row>
    <row r="607" spans="3:5">
      <c r="C607" s="1"/>
      <c r="D607" s="6"/>
      <c r="E607" s="5"/>
    </row>
    <row r="608" spans="3:5">
      <c r="C608" s="1"/>
      <c r="D608" s="6"/>
      <c r="E608" s="5"/>
    </row>
    <row r="609" spans="3:5">
      <c r="C609" s="1"/>
      <c r="D609" s="6"/>
      <c r="E609" s="5"/>
    </row>
    <row r="610" spans="3:5">
      <c r="C610" s="1"/>
      <c r="D610" s="6"/>
      <c r="E610" s="5"/>
    </row>
    <row r="611" spans="3:5">
      <c r="C611" s="1"/>
      <c r="D611" s="6"/>
      <c r="E611" s="5"/>
    </row>
    <row r="612" spans="3:5">
      <c r="C612" s="1"/>
      <c r="D612" s="6"/>
      <c r="E612" s="5"/>
    </row>
    <row r="613" spans="3:5">
      <c r="C613" s="1"/>
      <c r="D613" s="6"/>
      <c r="E613" s="5"/>
    </row>
    <row r="614" spans="3:5">
      <c r="C614" s="1"/>
      <c r="D614" s="6"/>
      <c r="E614" s="5"/>
    </row>
    <row r="615" spans="3:5">
      <c r="C615" s="1"/>
      <c r="D615" s="6"/>
      <c r="E615" s="5"/>
    </row>
    <row r="616" spans="3:5">
      <c r="C616" s="1"/>
      <c r="D616" s="6"/>
      <c r="E616" s="5"/>
    </row>
    <row r="617" spans="3:5">
      <c r="C617" s="1"/>
      <c r="D617" s="6"/>
      <c r="E617" s="5"/>
    </row>
    <row r="618" spans="3:5">
      <c r="C618" s="1"/>
      <c r="D618" s="6"/>
      <c r="E618" s="5"/>
    </row>
    <row r="619" spans="3:5">
      <c r="C619" s="1"/>
      <c r="D619" s="6"/>
      <c r="E619" s="5"/>
    </row>
    <row r="620" spans="3:5">
      <c r="C620" s="1"/>
      <c r="D620" s="6"/>
      <c r="E620" s="5"/>
    </row>
    <row r="621" spans="3:5">
      <c r="C621" s="1"/>
      <c r="D621" s="6"/>
      <c r="E621" s="5"/>
    </row>
    <row r="622" spans="3:5">
      <c r="C622" s="1"/>
      <c r="D622" s="6"/>
      <c r="E622" s="5"/>
    </row>
    <row r="623" spans="3:5">
      <c r="C623" s="1"/>
      <c r="D623" s="6"/>
      <c r="E623" s="5"/>
    </row>
    <row r="624" spans="3:5">
      <c r="C624" s="1"/>
      <c r="D624" s="6"/>
      <c r="E624" s="5"/>
    </row>
    <row r="625" spans="3:5">
      <c r="C625" s="1"/>
      <c r="D625" s="6"/>
      <c r="E625" s="5"/>
    </row>
    <row r="626" spans="3:5">
      <c r="C626" s="1"/>
      <c r="D626" s="6"/>
      <c r="E626" s="5"/>
    </row>
    <row r="627" spans="3:5">
      <c r="C627" s="1"/>
      <c r="D627" s="6"/>
      <c r="E627" s="5"/>
    </row>
    <row r="628" spans="3:5">
      <c r="C628" s="1"/>
      <c r="D628" s="6"/>
      <c r="E628" s="5"/>
    </row>
    <row r="629" spans="3:5">
      <c r="C629" s="1"/>
      <c r="D629" s="6"/>
      <c r="E629" s="5"/>
    </row>
    <row r="630" spans="3:5">
      <c r="C630" s="1"/>
      <c r="D630" s="6"/>
      <c r="E630" s="5"/>
    </row>
    <row r="631" spans="3:5">
      <c r="C631" s="1"/>
      <c r="D631" s="6"/>
      <c r="E631" s="5"/>
    </row>
    <row r="632" spans="3:5">
      <c r="C632" s="1"/>
      <c r="D632" s="6"/>
      <c r="E632" s="5"/>
    </row>
    <row r="633" spans="3:5">
      <c r="C633" s="1"/>
      <c r="D633" s="6"/>
      <c r="E633" s="5"/>
    </row>
    <row r="634" spans="3:5">
      <c r="C634" s="1"/>
      <c r="D634" s="6"/>
      <c r="E634" s="5"/>
    </row>
    <row r="635" spans="3:5">
      <c r="C635" s="1"/>
      <c r="D635" s="6"/>
      <c r="E635" s="5"/>
    </row>
    <row r="636" spans="3:5">
      <c r="C636" s="1"/>
      <c r="D636" s="6"/>
      <c r="E636" s="5"/>
    </row>
    <row r="637" spans="3:5">
      <c r="C637" s="1"/>
      <c r="D637" s="6"/>
      <c r="E637" s="5"/>
    </row>
    <row r="638" spans="3:5">
      <c r="C638" s="1"/>
      <c r="D638" s="6"/>
      <c r="E638" s="5"/>
    </row>
    <row r="639" spans="3:5">
      <c r="C639" s="1"/>
      <c r="D639" s="6"/>
      <c r="E639" s="5"/>
    </row>
    <row r="640" spans="3:5">
      <c r="C640" s="1"/>
      <c r="D640" s="6"/>
      <c r="E640" s="5"/>
    </row>
    <row r="641" spans="3:5">
      <c r="C641" s="1"/>
      <c r="D641" s="6"/>
      <c r="E641" s="5"/>
    </row>
    <row r="642" spans="3:5">
      <c r="C642" s="1"/>
      <c r="D642" s="6"/>
      <c r="E642" s="5"/>
    </row>
    <row r="643" spans="3:5">
      <c r="C643" s="1"/>
      <c r="D643" s="6"/>
      <c r="E643" s="5"/>
    </row>
    <row r="644" spans="3:5">
      <c r="C644" s="1"/>
      <c r="D644" s="6"/>
      <c r="E644" s="5"/>
    </row>
    <row r="645" spans="3:5">
      <c r="C645" s="1"/>
      <c r="D645" s="6"/>
      <c r="E645" s="5"/>
    </row>
    <row r="646" spans="3:5">
      <c r="C646" s="1"/>
      <c r="D646" s="6"/>
      <c r="E646" s="5"/>
    </row>
    <row r="647" spans="3:5">
      <c r="C647" s="1"/>
      <c r="D647" s="6"/>
      <c r="E647" s="5"/>
    </row>
    <row r="648" spans="3:5">
      <c r="C648" s="1"/>
      <c r="D648" s="6"/>
      <c r="E648" s="5"/>
    </row>
    <row r="649" spans="3:5">
      <c r="C649" s="1"/>
      <c r="D649" s="6"/>
      <c r="E649" s="5"/>
    </row>
    <row r="650" spans="3:5">
      <c r="C650" s="1"/>
      <c r="D650" s="6"/>
      <c r="E650" s="5"/>
    </row>
    <row r="651" spans="3:5">
      <c r="C651" s="1"/>
      <c r="D651" s="6"/>
      <c r="E651" s="5"/>
    </row>
    <row r="652" spans="3:5">
      <c r="C652" s="1"/>
      <c r="D652" s="6"/>
      <c r="E652" s="5"/>
    </row>
    <row r="653" spans="3:5">
      <c r="C653" s="1"/>
      <c r="D653" s="6"/>
      <c r="E653" s="5"/>
    </row>
    <row r="654" spans="3:5">
      <c r="C654" s="1"/>
      <c r="D654" s="6"/>
      <c r="E654" s="5"/>
    </row>
    <row r="655" spans="3:5">
      <c r="C655" s="1"/>
      <c r="D655" s="6"/>
      <c r="E655" s="5"/>
    </row>
    <row r="656" spans="3:5">
      <c r="C656" s="1"/>
      <c r="D656" s="6"/>
      <c r="E656" s="5"/>
    </row>
    <row r="657" spans="3:5">
      <c r="C657" s="1"/>
      <c r="D657" s="6"/>
      <c r="E657" s="5"/>
    </row>
    <row r="658" spans="3:5">
      <c r="C658" s="1"/>
      <c r="D658" s="6"/>
      <c r="E658" s="5"/>
    </row>
    <row r="659" spans="3:5">
      <c r="C659" s="1"/>
      <c r="D659" s="6"/>
      <c r="E659" s="5"/>
    </row>
    <row r="660" spans="3:5">
      <c r="C660" s="1"/>
      <c r="D660" s="6"/>
      <c r="E660" s="5"/>
    </row>
    <row r="661" spans="3:5">
      <c r="C661" s="1"/>
      <c r="D661" s="6"/>
      <c r="E661" s="5"/>
    </row>
    <row r="662" spans="3:5">
      <c r="C662" s="1"/>
      <c r="D662" s="6"/>
      <c r="E662" s="5"/>
    </row>
    <row r="663" spans="3:5">
      <c r="C663" s="1"/>
      <c r="D663" s="6"/>
      <c r="E663" s="5"/>
    </row>
    <row r="664" spans="3:5">
      <c r="C664" s="1"/>
      <c r="D664" s="6"/>
      <c r="E664" s="5"/>
    </row>
    <row r="665" spans="3:5">
      <c r="C665" s="1"/>
      <c r="D665" s="6"/>
      <c r="E665" s="5"/>
    </row>
    <row r="666" spans="3:5">
      <c r="C666" s="1"/>
      <c r="D666" s="6"/>
      <c r="E666" s="5"/>
    </row>
    <row r="667" spans="3:5">
      <c r="C667" s="1"/>
      <c r="D667" s="6"/>
      <c r="E667" s="5"/>
    </row>
    <row r="668" spans="3:5">
      <c r="C668" s="1"/>
      <c r="D668" s="6"/>
      <c r="E668" s="5"/>
    </row>
    <row r="669" spans="3:5">
      <c r="C669" s="1"/>
      <c r="D669" s="6"/>
      <c r="E669" s="5"/>
    </row>
    <row r="670" spans="3:5">
      <c r="C670" s="1"/>
      <c r="D670" s="6"/>
      <c r="E670" s="5"/>
    </row>
    <row r="671" spans="3:5">
      <c r="C671" s="1"/>
      <c r="D671" s="6"/>
      <c r="E671" s="5"/>
    </row>
    <row r="672" spans="3:5">
      <c r="C672" s="1"/>
      <c r="D672" s="6"/>
      <c r="E672" s="5"/>
    </row>
    <row r="673" spans="3:5">
      <c r="C673" s="1"/>
      <c r="D673" s="6"/>
      <c r="E673" s="5"/>
    </row>
    <row r="674" spans="3:5">
      <c r="C674" s="1"/>
      <c r="D674" s="6"/>
      <c r="E674" s="5"/>
    </row>
    <row r="675" spans="3:5">
      <c r="C675" s="1"/>
      <c r="D675" s="6"/>
      <c r="E675" s="5"/>
    </row>
    <row r="676" spans="3:5">
      <c r="C676" s="1"/>
      <c r="D676" s="6"/>
      <c r="E676" s="5"/>
    </row>
    <row r="677" spans="3:5">
      <c r="C677" s="1"/>
      <c r="D677" s="6"/>
      <c r="E677" s="5"/>
    </row>
    <row r="678" spans="3:5">
      <c r="C678" s="1"/>
      <c r="D678" s="6"/>
      <c r="E678" s="5"/>
    </row>
    <row r="679" spans="3:5">
      <c r="C679" s="1"/>
      <c r="D679" s="6"/>
      <c r="E679" s="5"/>
    </row>
    <row r="680" spans="3:5">
      <c r="C680" s="1"/>
      <c r="D680" s="6"/>
      <c r="E680" s="5"/>
    </row>
    <row r="681" spans="3:5">
      <c r="C681" s="1"/>
      <c r="D681" s="6"/>
      <c r="E681" s="5"/>
    </row>
    <row r="682" spans="3:5">
      <c r="C682" s="1"/>
      <c r="D682" s="6"/>
      <c r="E682" s="5"/>
    </row>
    <row r="683" spans="3:5">
      <c r="C683" s="1"/>
      <c r="D683" s="6"/>
      <c r="E683" s="5"/>
    </row>
    <row r="684" spans="3:5">
      <c r="C684" s="1"/>
      <c r="D684" s="6"/>
      <c r="E684" s="5"/>
    </row>
    <row r="685" spans="3:5">
      <c r="C685" s="1"/>
      <c r="D685" s="6"/>
      <c r="E685" s="5"/>
    </row>
    <row r="686" spans="3:5">
      <c r="C686" s="1"/>
      <c r="D686" s="6"/>
      <c r="E686" s="5"/>
    </row>
    <row r="687" spans="3:5">
      <c r="C687" s="1"/>
      <c r="D687" s="6"/>
      <c r="E687" s="5"/>
    </row>
    <row r="688" spans="3:5">
      <c r="C688" s="1"/>
      <c r="D688" s="6"/>
      <c r="E688" s="5"/>
    </row>
    <row r="689" spans="3:5">
      <c r="C689" s="1"/>
      <c r="D689" s="6"/>
      <c r="E689" s="5"/>
    </row>
    <row r="690" spans="3:5">
      <c r="C690" s="1"/>
      <c r="D690" s="6"/>
      <c r="E690" s="5"/>
    </row>
    <row r="691" spans="3:5">
      <c r="C691" s="1"/>
      <c r="D691" s="6"/>
      <c r="E691" s="5"/>
    </row>
    <row r="692" spans="3:5">
      <c r="C692" s="1"/>
      <c r="D692" s="6"/>
      <c r="E692" s="5"/>
    </row>
    <row r="693" spans="3:5">
      <c r="C693" s="1"/>
      <c r="D693" s="6"/>
      <c r="E693" s="5"/>
    </row>
    <row r="694" spans="3:5">
      <c r="C694" s="1"/>
      <c r="D694" s="6"/>
      <c r="E694" s="5"/>
    </row>
    <row r="695" spans="3:5">
      <c r="C695" s="1"/>
      <c r="D695" s="6"/>
      <c r="E695" s="5"/>
    </row>
    <row r="696" spans="3:5">
      <c r="C696" s="1"/>
      <c r="D696" s="6"/>
      <c r="E696" s="5"/>
    </row>
    <row r="697" spans="3:5">
      <c r="C697" s="1"/>
      <c r="D697" s="6"/>
      <c r="E697" s="5"/>
    </row>
    <row r="698" spans="3:5">
      <c r="C698" s="1"/>
      <c r="D698" s="6"/>
      <c r="E698" s="5"/>
    </row>
    <row r="699" spans="3:5">
      <c r="C699" s="1"/>
      <c r="D699" s="6"/>
      <c r="E699" s="5"/>
    </row>
    <row r="700" spans="3:5">
      <c r="C700" s="1"/>
      <c r="D700" s="6"/>
      <c r="E700" s="5"/>
    </row>
    <row r="701" spans="3:5">
      <c r="C701" s="1"/>
      <c r="D701" s="6"/>
      <c r="E701" s="5"/>
    </row>
    <row r="702" spans="3:5">
      <c r="C702" s="1"/>
      <c r="D702" s="6"/>
      <c r="E702" s="5"/>
    </row>
    <row r="703" spans="3:5">
      <c r="C703" s="1"/>
      <c r="D703" s="6"/>
      <c r="E703" s="5"/>
    </row>
    <row r="704" spans="3:5">
      <c r="C704" s="1"/>
      <c r="D704" s="6"/>
      <c r="E704" s="5"/>
    </row>
    <row r="705" spans="3:5">
      <c r="C705" s="1"/>
      <c r="D705" s="6"/>
      <c r="E705" s="5"/>
    </row>
    <row r="706" spans="3:5">
      <c r="C706" s="1"/>
      <c r="D706" s="6"/>
      <c r="E706" s="5"/>
    </row>
    <row r="707" spans="3:5">
      <c r="C707" s="1"/>
      <c r="D707" s="6"/>
      <c r="E707" s="5"/>
    </row>
    <row r="708" spans="3:5">
      <c r="C708" s="1"/>
      <c r="D708" s="6"/>
      <c r="E708" s="5"/>
    </row>
    <row r="709" spans="3:5">
      <c r="C709" s="1"/>
      <c r="D709" s="6"/>
      <c r="E709" s="5"/>
    </row>
    <row r="710" spans="3:5">
      <c r="C710" s="1"/>
      <c r="D710" s="6"/>
      <c r="E710" s="5"/>
    </row>
    <row r="711" spans="3:5">
      <c r="C711" s="1"/>
      <c r="D711" s="6"/>
      <c r="E711" s="5"/>
    </row>
    <row r="712" spans="3:5">
      <c r="C712" s="1"/>
      <c r="D712" s="6"/>
      <c r="E712" s="5"/>
    </row>
    <row r="713" spans="3:5">
      <c r="C713" s="1"/>
      <c r="D713" s="6"/>
      <c r="E713" s="5"/>
    </row>
    <row r="714" spans="3:5">
      <c r="C714" s="1"/>
      <c r="D714" s="6"/>
      <c r="E714" s="5"/>
    </row>
    <row r="715" spans="3:5">
      <c r="C715" s="1"/>
      <c r="D715" s="6"/>
      <c r="E715" s="5"/>
    </row>
    <row r="716" spans="3:5">
      <c r="C716" s="1"/>
      <c r="D716" s="6"/>
      <c r="E716" s="5"/>
    </row>
    <row r="717" spans="3:5">
      <c r="C717" s="1"/>
      <c r="D717" s="6"/>
      <c r="E717" s="5"/>
    </row>
    <row r="718" spans="3:5">
      <c r="C718" s="1"/>
      <c r="D718" s="6"/>
      <c r="E718" s="5"/>
    </row>
    <row r="719" spans="3:5">
      <c r="C719" s="1"/>
      <c r="D719" s="6"/>
      <c r="E719" s="5"/>
    </row>
    <row r="720" spans="3:5">
      <c r="C720" s="1"/>
      <c r="D720" s="6"/>
      <c r="E720" s="5"/>
    </row>
    <row r="721" spans="3:5">
      <c r="C721" s="1"/>
      <c r="D721" s="6"/>
      <c r="E721" s="5"/>
    </row>
    <row r="722" spans="3:5">
      <c r="C722" s="1"/>
      <c r="D722" s="6"/>
      <c r="E722" s="5"/>
    </row>
    <row r="723" spans="3:5">
      <c r="C723" s="1"/>
      <c r="D723" s="6"/>
      <c r="E723" s="5"/>
    </row>
    <row r="724" spans="3:5">
      <c r="C724" s="1"/>
      <c r="D724" s="6"/>
      <c r="E724" s="5"/>
    </row>
    <row r="725" spans="3:5">
      <c r="C725" s="1"/>
      <c r="D725" s="6"/>
      <c r="E725" s="5"/>
    </row>
    <row r="726" spans="3:5">
      <c r="C726" s="1"/>
      <c r="D726" s="6"/>
      <c r="E726" s="5"/>
    </row>
    <row r="727" spans="3:5">
      <c r="C727" s="1"/>
      <c r="D727" s="6"/>
      <c r="E727" s="5"/>
    </row>
    <row r="728" spans="3:5">
      <c r="C728" s="1"/>
      <c r="D728" s="6"/>
      <c r="E728" s="5"/>
    </row>
    <row r="729" spans="3:5">
      <c r="C729" s="1"/>
      <c r="D729" s="6"/>
      <c r="E729" s="5"/>
    </row>
    <row r="730" spans="3:5">
      <c r="C730" s="1"/>
      <c r="D730" s="6"/>
      <c r="E730" s="5"/>
    </row>
    <row r="731" spans="3:5">
      <c r="C731" s="1"/>
      <c r="D731" s="6"/>
      <c r="E731" s="5"/>
    </row>
    <row r="732" spans="3:5">
      <c r="C732" s="1"/>
      <c r="D732" s="6"/>
      <c r="E732" s="5"/>
    </row>
    <row r="733" spans="3:5">
      <c r="C733" s="1"/>
      <c r="D733" s="6"/>
      <c r="E733" s="5"/>
    </row>
    <row r="734" spans="3:5">
      <c r="C734" s="1"/>
      <c r="D734" s="6"/>
      <c r="E734" s="5"/>
    </row>
    <row r="735" spans="3:5">
      <c r="C735" s="1"/>
      <c r="D735" s="6"/>
      <c r="E735" s="5"/>
    </row>
    <row r="736" spans="3:5">
      <c r="C736" s="1"/>
      <c r="D736" s="6"/>
      <c r="E736" s="5"/>
    </row>
    <row r="737" spans="3:5">
      <c r="C737" s="1"/>
      <c r="D737" s="6"/>
      <c r="E737" s="5"/>
    </row>
    <row r="738" spans="3:5">
      <c r="C738" s="1"/>
      <c r="D738" s="6"/>
      <c r="E738" s="5"/>
    </row>
    <row r="739" spans="3:5">
      <c r="C739" s="1"/>
      <c r="D739" s="6"/>
      <c r="E739" s="5"/>
    </row>
    <row r="740" spans="3:5">
      <c r="C740" s="1"/>
      <c r="D740" s="6"/>
      <c r="E740" s="5"/>
    </row>
    <row r="741" spans="3:5">
      <c r="C741" s="1"/>
      <c r="D741" s="6"/>
      <c r="E741" s="5"/>
    </row>
    <row r="742" spans="3:5">
      <c r="C742" s="1"/>
      <c r="D742" s="6"/>
      <c r="E742" s="5"/>
    </row>
    <row r="743" spans="3:5">
      <c r="C743" s="1"/>
      <c r="D743" s="6"/>
      <c r="E743" s="5"/>
    </row>
    <row r="744" spans="3:5">
      <c r="C744" s="1"/>
      <c r="D744" s="6"/>
      <c r="E744" s="5"/>
    </row>
    <row r="745" spans="3:5">
      <c r="C745" s="1"/>
      <c r="D745" s="6"/>
      <c r="E745" s="5"/>
    </row>
    <row r="746" spans="3:5">
      <c r="C746" s="1"/>
      <c r="D746" s="6"/>
      <c r="E746" s="5"/>
    </row>
    <row r="747" spans="3:5">
      <c r="C747" s="1"/>
      <c r="D747" s="6"/>
      <c r="E747" s="5"/>
    </row>
    <row r="748" spans="3:5">
      <c r="C748" s="1"/>
      <c r="D748" s="6"/>
      <c r="E748" s="5"/>
    </row>
    <row r="749" spans="3:5">
      <c r="C749" s="1"/>
      <c r="D749" s="6"/>
      <c r="E749" s="5"/>
    </row>
    <row r="750" spans="3:5">
      <c r="C750" s="1"/>
      <c r="D750" s="6"/>
      <c r="E750" s="5"/>
    </row>
    <row r="751" spans="3:5">
      <c r="C751" s="1"/>
      <c r="D751" s="6"/>
      <c r="E751" s="5"/>
    </row>
    <row r="752" spans="3:5">
      <c r="C752" s="1"/>
      <c r="D752" s="6"/>
      <c r="E752" s="5"/>
    </row>
    <row r="753" spans="3:5">
      <c r="C753" s="1"/>
      <c r="D753" s="6"/>
      <c r="E753" s="5"/>
    </row>
    <row r="754" spans="3:5">
      <c r="C754" s="1"/>
      <c r="D754" s="6"/>
      <c r="E754" s="5"/>
    </row>
    <row r="755" spans="3:5">
      <c r="C755" s="1"/>
      <c r="D755" s="6"/>
      <c r="E755" s="5"/>
    </row>
    <row r="756" spans="3:5">
      <c r="C756" s="1"/>
      <c r="D756" s="6"/>
      <c r="E756" s="5"/>
    </row>
    <row r="757" spans="3:5">
      <c r="C757" s="1"/>
      <c r="D757" s="6"/>
      <c r="E757" s="5"/>
    </row>
    <row r="758" spans="3:5">
      <c r="C758" s="1"/>
      <c r="D758" s="6"/>
      <c r="E758" s="5"/>
    </row>
    <row r="759" spans="3:5">
      <c r="C759" s="1"/>
      <c r="D759" s="6"/>
      <c r="E759" s="5"/>
    </row>
    <row r="760" spans="3:5">
      <c r="C760" s="1"/>
      <c r="D760" s="6"/>
      <c r="E760" s="5"/>
    </row>
    <row r="761" spans="3:5">
      <c r="C761" s="1"/>
      <c r="D761" s="6"/>
      <c r="E761" s="5"/>
    </row>
    <row r="762" spans="3:5">
      <c r="C762" s="1"/>
      <c r="D762" s="6"/>
      <c r="E762" s="5"/>
    </row>
    <row r="763" spans="3:5">
      <c r="C763" s="1"/>
      <c r="D763" s="6"/>
      <c r="E763" s="5"/>
    </row>
    <row r="764" spans="3:5">
      <c r="C764" s="1"/>
      <c r="D764" s="6"/>
      <c r="E764" s="5"/>
    </row>
    <row r="765" spans="3:5">
      <c r="C765" s="1"/>
      <c r="D765" s="6"/>
      <c r="E765" s="5"/>
    </row>
    <row r="766" spans="3:5">
      <c r="C766" s="1"/>
      <c r="D766" s="6"/>
      <c r="E766" s="5"/>
    </row>
    <row r="767" spans="3:5">
      <c r="C767" s="1"/>
      <c r="D767" s="6"/>
      <c r="E767" s="5"/>
    </row>
    <row r="768" spans="3:5">
      <c r="C768" s="1"/>
      <c r="D768" s="6"/>
      <c r="E768" s="5"/>
    </row>
    <row r="769" spans="3:5">
      <c r="C769" s="1"/>
      <c r="D769" s="6"/>
      <c r="E769" s="5"/>
    </row>
    <row r="770" spans="3:5">
      <c r="C770" s="1"/>
      <c r="D770" s="6"/>
      <c r="E770" s="5"/>
    </row>
    <row r="771" spans="3:5">
      <c r="C771" s="1"/>
      <c r="D771" s="6"/>
      <c r="E771" s="5"/>
    </row>
    <row r="772" spans="3:5">
      <c r="C772" s="1"/>
      <c r="D772" s="6"/>
      <c r="E772" s="5"/>
    </row>
    <row r="773" spans="3:5">
      <c r="C773" s="1"/>
      <c r="D773" s="6"/>
      <c r="E773" s="5"/>
    </row>
    <row r="774" spans="3:5">
      <c r="C774" s="1"/>
      <c r="D774" s="6"/>
      <c r="E774" s="5"/>
    </row>
    <row r="775" spans="3:5">
      <c r="C775" s="1"/>
      <c r="D775" s="6"/>
      <c r="E775" s="5"/>
    </row>
    <row r="776" spans="3:5">
      <c r="C776" s="1"/>
      <c r="D776" s="6"/>
      <c r="E776" s="5"/>
    </row>
    <row r="777" spans="3:5">
      <c r="C777" s="1"/>
      <c r="D777" s="6"/>
      <c r="E777" s="5"/>
    </row>
    <row r="778" spans="3:5">
      <c r="C778" s="1"/>
      <c r="D778" s="6"/>
      <c r="E778" s="5"/>
    </row>
    <row r="779" spans="3:5">
      <c r="C779" s="1"/>
      <c r="D779" s="6"/>
      <c r="E779" s="5"/>
    </row>
    <row r="780" spans="3:5">
      <c r="C780" s="1"/>
      <c r="D780" s="6"/>
      <c r="E780" s="5"/>
    </row>
  </sheetData>
  <sheetProtection algorithmName="SHA-512" hashValue="NpIP9EvodKnIa0LQhwFdjWlPXTng7jAyK/Ve/yCYFoSbl5P3wa/12X1BQpsy6451Og6FP4oycL32yfxBOY9D7Q==" saltValue="GVByyC2vXQ51yM2MAmDrAA==" spinCount="100000" sheet="1" formatCells="0" formatColumns="0" formatRows="0" insertColumns="0" insertRows="0" insertHyperlinks="0" deleteColumns="0" deleteRows="0" sort="0" autoFilter="0" pivotTables="0"/>
  <dataConsolidate/>
  <mergeCells count="34">
    <mergeCell ref="B8:E8"/>
    <mergeCell ref="B2:F2"/>
    <mergeCell ref="G2:I2"/>
    <mergeCell ref="M2:O2"/>
    <mergeCell ref="J2:L2"/>
    <mergeCell ref="L6:N6"/>
    <mergeCell ref="L4:M4"/>
    <mergeCell ref="L5:M5"/>
    <mergeCell ref="A1:S1"/>
    <mergeCell ref="B9:E9"/>
    <mergeCell ref="B10:E10"/>
    <mergeCell ref="E4:G4"/>
    <mergeCell ref="E5:G5"/>
    <mergeCell ref="I4:J4"/>
    <mergeCell ref="I5:J5"/>
    <mergeCell ref="E6:G6"/>
    <mergeCell ref="I6:J6"/>
    <mergeCell ref="P2:S2"/>
    <mergeCell ref="O4:P4"/>
    <mergeCell ref="O5:P5"/>
    <mergeCell ref="O6:P6"/>
    <mergeCell ref="Q4:R4"/>
    <mergeCell ref="Q5:R5"/>
    <mergeCell ref="Q6:R6"/>
    <mergeCell ref="B20:E20"/>
    <mergeCell ref="B11:E11"/>
    <mergeCell ref="B12:E12"/>
    <mergeCell ref="B13:E13"/>
    <mergeCell ref="B14:E14"/>
    <mergeCell ref="B19:E19"/>
    <mergeCell ref="B18:E18"/>
    <mergeCell ref="B17:E17"/>
    <mergeCell ref="B16:E16"/>
    <mergeCell ref="B15:E15"/>
  </mergeCells>
  <dataValidations count="4">
    <dataValidation type="list" allowBlank="1" showInputMessage="1" showErrorMessage="1" promptTitle="Ünvan " sqref="J3 P3" xr:uid="{80A4E984-6EE4-1145-B8B4-3C3729AACB4E}">
      <formula1>#REF!</formula1>
    </dataValidation>
    <dataValidation type="list" allowBlank="1" showInputMessage="1" showErrorMessage="1" promptTitle="Ünvan " sqref="J2:L2" xr:uid="{DD935409-9C81-A849-8967-735C6B0890C2}">
      <formula1>$K$10:$K$16</formula1>
    </dataValidation>
    <dataValidation type="list" allowBlank="1" showInputMessage="1" showErrorMessage="1" sqref="Q5:R5" xr:uid="{73D9C485-CCD5-7549-96DF-4DB0A30FA180}">
      <formula1>$R$10:$R$14</formula1>
    </dataValidation>
    <dataValidation type="list" allowBlank="1" showInputMessage="1" showErrorMessage="1" promptTitle="Ünvan " sqref="P2:S2" xr:uid="{A4CC79B0-8EC8-814E-AF51-4D6F24340534}">
      <formula1>$K$10:$K$15</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F9B616-F395-8A4F-B947-8BB93770D763}">
  <dimension ref="A1:T101"/>
  <sheetViews>
    <sheetView workbookViewId="0">
      <selection activeCell="B4" sqref="B4"/>
    </sheetView>
  </sheetViews>
  <sheetFormatPr defaultColWidth="10.75" defaultRowHeight="15.75"/>
  <cols>
    <col min="1" max="1" width="9" style="35" customWidth="1"/>
    <col min="2" max="2" width="23" style="1" customWidth="1"/>
    <col min="3" max="3" width="15.25" style="1" customWidth="1"/>
    <col min="4" max="7" width="12.5" style="1" customWidth="1"/>
    <col min="8" max="8" width="78.25" style="1" customWidth="1"/>
    <col min="9" max="9" width="68.75" style="1" customWidth="1"/>
    <col min="10" max="10" width="18.25" style="34" customWidth="1"/>
    <col min="11" max="11" width="11.25" style="56" customWidth="1"/>
    <col min="12" max="16" width="10.75" style="50"/>
    <col min="17" max="17" width="29.5" style="50" customWidth="1"/>
    <col min="18" max="19" width="10.75" style="50"/>
    <col min="20" max="20" width="10.75" style="56"/>
    <col min="21" max="16384" width="10.75" style="35"/>
  </cols>
  <sheetData>
    <row r="1" spans="1:20" ht="45" customHeight="1">
      <c r="A1" s="173" t="s">
        <v>63</v>
      </c>
      <c r="B1" s="174"/>
      <c r="C1" s="174"/>
      <c r="D1" s="174"/>
      <c r="E1" s="174"/>
      <c r="F1" s="174"/>
      <c r="G1" s="174"/>
      <c r="H1" s="174"/>
      <c r="I1" s="175"/>
      <c r="J1" s="44" t="s">
        <v>137</v>
      </c>
    </row>
    <row r="2" spans="1:20" s="48" customFormat="1" ht="70.150000000000006" customHeight="1">
      <c r="A2" s="176" t="s">
        <v>62</v>
      </c>
      <c r="B2" s="177"/>
      <c r="C2" s="177"/>
      <c r="D2" s="177"/>
      <c r="E2" s="177"/>
      <c r="F2" s="177"/>
      <c r="G2" s="177"/>
      <c r="H2" s="177"/>
      <c r="I2" s="178"/>
      <c r="J2" s="65">
        <f>SUM(J4:J101)</f>
        <v>0</v>
      </c>
      <c r="K2" s="57"/>
      <c r="L2" s="59"/>
      <c r="M2" s="59"/>
      <c r="N2" s="59"/>
      <c r="O2" s="59"/>
      <c r="P2" s="59"/>
      <c r="Q2" s="59"/>
      <c r="R2" s="59"/>
      <c r="S2" s="59"/>
      <c r="T2" s="57"/>
    </row>
    <row r="3" spans="1:20" s="34" customFormat="1" ht="34.9" customHeight="1">
      <c r="A3" s="30" t="s">
        <v>46</v>
      </c>
      <c r="B3" s="32" t="s">
        <v>47</v>
      </c>
      <c r="C3" s="32" t="s">
        <v>61</v>
      </c>
      <c r="D3" s="32" t="s">
        <v>48</v>
      </c>
      <c r="E3" s="32" t="s">
        <v>51</v>
      </c>
      <c r="F3" s="32" t="s">
        <v>128</v>
      </c>
      <c r="G3" s="32" t="s">
        <v>203</v>
      </c>
      <c r="H3" s="32" t="s">
        <v>136</v>
      </c>
      <c r="I3" s="32" t="s">
        <v>199</v>
      </c>
      <c r="J3" s="44" t="s">
        <v>129</v>
      </c>
      <c r="K3" s="58"/>
      <c r="L3" s="49"/>
      <c r="M3" s="49"/>
      <c r="N3" s="49"/>
      <c r="O3" s="49"/>
      <c r="P3" s="49"/>
      <c r="Q3" s="49"/>
      <c r="R3" s="49"/>
      <c r="S3" s="49"/>
      <c r="T3" s="58"/>
    </row>
    <row r="4" spans="1:20" ht="36" customHeight="1">
      <c r="A4" s="27">
        <v>1</v>
      </c>
      <c r="B4" s="96"/>
      <c r="C4" s="97"/>
      <c r="D4" s="97"/>
      <c r="E4" s="97"/>
      <c r="F4" s="97"/>
      <c r="G4" s="98"/>
      <c r="H4" s="97"/>
      <c r="I4" s="99"/>
      <c r="J4" s="44">
        <f>N4</f>
        <v>0</v>
      </c>
      <c r="L4" s="50" cm="1">
        <f t="array" ref="L4">_xlfn.IFS(B4="SCIE-SSCI-AHCI Dergi Q1 (%10)*",450,B4="SCIE-SSCI-AHCI Dergi Q1*",300,B4="SCIE-SSCI-AHCI Dergi Q2*",150,B4="SCIE-SSCI-AHCI Dergi Q3*",90,B4="SCIE-SSCI-AHCI Dergi Q4*",75,B4="ESCI Dergi",50,B4="Scopus",30,B4="Ulakbim TR Dizin Dergi",15,B4="Sobiad, Ebsco, Doaj, Indeks Copernicus",10,B4="",0)</f>
        <v>0</v>
      </c>
      <c r="M4" s="50">
        <f>IF(C4="EVET",L4*0.25+L4,L4)</f>
        <v>0</v>
      </c>
      <c r="N4" s="50">
        <f>IF(D4="Tek Yazarlı",M4,IF(AND(D4="2 Yazarlı",E4="Başlıca Yazar"),M4*0.8,IF(AND(D4="2 Yazarlı",E4="Ortak Yazar"),M4*0.5,IF(AND(D4="3 Yazarlı",E4="Başlıca Yazar"),M4*0.5,IF(AND(D4="3 Yazarlı",E4="Ortak Yazar"),M4*0.25,IF(AND(D4="4+ Yazarlı",E4="Başlıca Yazar"),M4*0.5,IF(AND(D4="4+ Yazarlı",E4="Ortak Yazar"),M4*0.2,0)))))))</f>
        <v>0</v>
      </c>
      <c r="Q4" s="51" t="s">
        <v>131</v>
      </c>
    </row>
    <row r="5" spans="1:20" ht="36" customHeight="1">
      <c r="A5" s="27">
        <v>2</v>
      </c>
      <c r="B5" s="97"/>
      <c r="C5" s="97"/>
      <c r="D5" s="97"/>
      <c r="E5" s="97"/>
      <c r="F5" s="97"/>
      <c r="G5" s="98"/>
      <c r="H5" s="97"/>
      <c r="I5" s="97"/>
      <c r="J5" s="44">
        <f t="shared" ref="J5:J68" si="0">N5</f>
        <v>0</v>
      </c>
      <c r="L5" s="50" cm="1">
        <f t="array" ref="L5">_xlfn.IFS(B5="SCIE-SSCI-AHCI Dergi Q1 (%10)*",450,B5="SCIE-SSCI-AHCI Dergi Q1*",300,B5="SCIE-SSCI-AHCI Dergi Q2*",150,B5="SCIE-SSCI-AHCI Dergi Q3*",90,B5="SCIE-SSCI-AHCI Dergi Q4*",75,B5="ESCI Dergi",50,B5="Scopus",30,B5="Ulakbim TR Dizin Dergi",15,B5="Sobiad, Ebsco, Doaj, Indeks Copernicus",10,B5="",0)</f>
        <v>0</v>
      </c>
      <c r="M5" s="50">
        <f t="shared" ref="M5:M7" si="1">IF(C5="EVET",L5*0.25+L5,L5)</f>
        <v>0</v>
      </c>
      <c r="N5" s="50">
        <f t="shared" ref="N5:N68" si="2">IF(D5="Tek Yazarlı",M5,IF(AND(D5="2 Yazarlı",E5="Başlıca Yazar"),M5*0.8,IF(AND(D5="2 Yazarlı",E5="Ortak Yazar"),M5*0.5,IF(AND(D5="3 Yazarlı",E5="Başlıca Yazar"),M5*0.5,IF(AND(D5="3 Yazarlı",E5="Ortak Yazar"),M5*0.25,IF(AND(D5="4+ Yazarlı",E5="Başlıca Yazar"),M5*0.5,IF(AND(D5="4+ Yazarlı",E5="Ortak Yazar"),M5*0.2,0)))))))</f>
        <v>0</v>
      </c>
      <c r="Q5" s="52" t="s">
        <v>132</v>
      </c>
    </row>
    <row r="6" spans="1:20" ht="36" customHeight="1">
      <c r="A6" s="27">
        <v>3</v>
      </c>
      <c r="B6" s="96"/>
      <c r="C6" s="97"/>
      <c r="D6" s="97"/>
      <c r="E6" s="97"/>
      <c r="F6" s="97"/>
      <c r="G6" s="98"/>
      <c r="H6" s="97"/>
      <c r="I6" s="97"/>
      <c r="J6" s="44">
        <f t="shared" si="0"/>
        <v>0</v>
      </c>
      <c r="L6" s="50" cm="1">
        <f t="array" ref="L6">_xlfn.IFS(B6="SCIE-SSCI-AHCI Dergi Q1 (%10)*",450,B6="SCIE-SSCI-AHCI Dergi Q1*",300,B6="SCIE-SSCI-AHCI Dergi Q2*",150,B6="SCIE-SSCI-AHCI Dergi Q3*",90,B6="SCIE-SSCI-AHCI Dergi Q4*",75,B6="ESCI Dergi",50,B6="Scopus",30,B6="Ulakbim TR Dizin Dergi",15,B6="Sobiad, Ebsco, Doaj, Indeks Copernicus",10,B6="",0)</f>
        <v>0</v>
      </c>
      <c r="M6" s="50">
        <f t="shared" si="1"/>
        <v>0</v>
      </c>
      <c r="N6" s="50">
        <f t="shared" si="2"/>
        <v>0</v>
      </c>
      <c r="Q6" s="52" t="s">
        <v>133</v>
      </c>
    </row>
    <row r="7" spans="1:20" ht="36" customHeight="1">
      <c r="A7" s="27">
        <v>4</v>
      </c>
      <c r="B7" s="96"/>
      <c r="C7" s="97"/>
      <c r="D7" s="97"/>
      <c r="E7" s="97"/>
      <c r="F7" s="97"/>
      <c r="G7" s="98"/>
      <c r="H7" s="97"/>
      <c r="I7" s="97"/>
      <c r="J7" s="44">
        <f t="shared" si="0"/>
        <v>0</v>
      </c>
      <c r="L7" s="50" cm="1">
        <f t="array" ref="L7">_xlfn.IFS(B7="SCIE-SSCI-AHCI Dergi Q1 (%10)*",450,B7="SCIE-SSCI-AHCI Dergi Q1*",300,B7="SCIE-SSCI-AHCI Dergi Q2*",150,B7="SCIE-SSCI-AHCI Dergi Q3*",90,B7="SCIE-SSCI-AHCI Dergi Q4*",75,B7="ESCI Dergi",50,B7="Scopus",30,B7="Ulakbim TR Dizin Dergi",15,B7="Sobiad, Ebsco, Doaj, Indeks Copernicus",10,B7="",0)</f>
        <v>0</v>
      </c>
      <c r="M7" s="50">
        <f t="shared" si="1"/>
        <v>0</v>
      </c>
      <c r="N7" s="50">
        <f t="shared" si="2"/>
        <v>0</v>
      </c>
      <c r="Q7" s="52" t="s">
        <v>134</v>
      </c>
    </row>
    <row r="8" spans="1:20" ht="36" customHeight="1">
      <c r="A8" s="27">
        <v>5</v>
      </c>
      <c r="B8" s="96"/>
      <c r="C8" s="97"/>
      <c r="D8" s="97"/>
      <c r="E8" s="97"/>
      <c r="F8" s="97"/>
      <c r="G8" s="98"/>
      <c r="H8" s="97"/>
      <c r="I8" s="97"/>
      <c r="J8" s="44">
        <f t="shared" si="0"/>
        <v>0</v>
      </c>
      <c r="L8" s="50" cm="1">
        <f t="array" ref="L8">_xlfn.IFS(B8="SCIE-SSCI-AHCI Dergi Q1 (%10)*",450,B8="SCIE-SSCI-AHCI Dergi Q1*",300,B8="SCIE-SSCI-AHCI Dergi Q2*",150,B8="SCIE-SSCI-AHCI Dergi Q3*",90,B8="SCIE-SSCI-AHCI Dergi Q4*",75,B8="ESCI Dergi",50,B8="Scopus",30,B8="Ulakbim TR Dizin Dergi",15,B8="Sobiad, Ebsco, Doaj, Indeks Copernicus",10,B8="",0)</f>
        <v>0</v>
      </c>
      <c r="M8" s="50">
        <f t="shared" ref="M8:M39" si="3">IF(C8="EVET",L8*0.25+L8,L8)</f>
        <v>0</v>
      </c>
      <c r="N8" s="50">
        <f t="shared" si="2"/>
        <v>0</v>
      </c>
      <c r="Q8" s="52" t="s">
        <v>135</v>
      </c>
    </row>
    <row r="9" spans="1:20" ht="36" customHeight="1">
      <c r="A9" s="27">
        <v>6</v>
      </c>
      <c r="B9" s="96"/>
      <c r="C9" s="97"/>
      <c r="D9" s="97"/>
      <c r="E9" s="97"/>
      <c r="F9" s="97"/>
      <c r="G9" s="98"/>
      <c r="H9" s="97"/>
      <c r="I9" s="97"/>
      <c r="J9" s="44">
        <f t="shared" si="0"/>
        <v>0</v>
      </c>
      <c r="L9" s="50" cm="1">
        <f t="array" ref="L9">_xlfn.IFS(B9="SCIE-SSCI-AHCI Dergi Q1 (%10)*",450,B9="SCIE-SSCI-AHCI Dergi Q1*",300,B9="SCIE-SSCI-AHCI Dergi Q2*",150,B9="SCIE-SSCI-AHCI Dergi Q3*",90,B9="SCIE-SSCI-AHCI Dergi Q4*",75,B9="ESCI Dergi",50,B9="Scopus",30,B9="Ulakbim TR Dizin Dergi",15,B9="Sobiad, Ebsco, Doaj, Indeks Copernicus",10,B9="",0)</f>
        <v>0</v>
      </c>
      <c r="M9" s="50">
        <f t="shared" si="3"/>
        <v>0</v>
      </c>
      <c r="N9" s="50">
        <f t="shared" si="2"/>
        <v>0</v>
      </c>
      <c r="Q9" s="52" t="s">
        <v>1</v>
      </c>
    </row>
    <row r="10" spans="1:20" ht="36" customHeight="1">
      <c r="A10" s="27">
        <v>7</v>
      </c>
      <c r="B10" s="96"/>
      <c r="C10" s="97"/>
      <c r="D10" s="97"/>
      <c r="E10" s="97"/>
      <c r="F10" s="97"/>
      <c r="G10" s="98"/>
      <c r="H10" s="97"/>
      <c r="I10" s="97"/>
      <c r="J10" s="44">
        <f t="shared" si="0"/>
        <v>0</v>
      </c>
      <c r="L10" s="50" cm="1">
        <f t="array" ref="L10">_xlfn.IFS(B10="SCIE-SSCI-AHCI Dergi Q1 (%10)*",450,B10="SCIE-SSCI-AHCI Dergi Q1*",300,B10="SCIE-SSCI-AHCI Dergi Q2*",150,B10="SCIE-SSCI-AHCI Dergi Q3*",90,B10="SCIE-SSCI-AHCI Dergi Q4*",75,B10="ESCI Dergi",50,B10="Scopus",30,B10="Ulakbim TR Dizin Dergi",15,B10="Sobiad, Ebsco, Doaj, Indeks Copernicus",10,B10="",0)</f>
        <v>0</v>
      </c>
      <c r="M10" s="50">
        <f t="shared" si="3"/>
        <v>0</v>
      </c>
      <c r="N10" s="50">
        <f t="shared" si="2"/>
        <v>0</v>
      </c>
      <c r="Q10" s="52" t="s">
        <v>18</v>
      </c>
    </row>
    <row r="11" spans="1:20" ht="36" customHeight="1">
      <c r="A11" s="27">
        <v>8</v>
      </c>
      <c r="B11" s="96"/>
      <c r="C11" s="97"/>
      <c r="D11" s="97"/>
      <c r="E11" s="97"/>
      <c r="F11" s="97"/>
      <c r="G11" s="98"/>
      <c r="H11" s="97"/>
      <c r="I11" s="97"/>
      <c r="J11" s="44">
        <f t="shared" si="0"/>
        <v>0</v>
      </c>
      <c r="L11" s="50" cm="1">
        <f t="array" ref="L11">_xlfn.IFS(B11="SCIE-SSCI-AHCI Dergi Q1 (%10)*",450,B11="SCIE-SSCI-AHCI Dergi Q1*",300,B11="SCIE-SSCI-AHCI Dergi Q2*",150,B11="SCIE-SSCI-AHCI Dergi Q3*",90,B11="SCIE-SSCI-AHCI Dergi Q4*",75,B11="ESCI Dergi",50,B11="Scopus",30,B11="Ulakbim TR Dizin Dergi",15,B11="Sobiad, Ebsco, Doaj, Indeks Copernicus",10,B11="",0)</f>
        <v>0</v>
      </c>
      <c r="M11" s="50">
        <f t="shared" si="3"/>
        <v>0</v>
      </c>
      <c r="N11" s="50">
        <f t="shared" si="2"/>
        <v>0</v>
      </c>
      <c r="Q11" s="52" t="s">
        <v>4</v>
      </c>
    </row>
    <row r="12" spans="1:20" ht="36" customHeight="1">
      <c r="A12" s="27">
        <v>9</v>
      </c>
      <c r="B12" s="96"/>
      <c r="C12" s="97"/>
      <c r="D12" s="97"/>
      <c r="E12" s="97"/>
      <c r="F12" s="97"/>
      <c r="G12" s="98"/>
      <c r="H12" s="97"/>
      <c r="I12" s="97"/>
      <c r="J12" s="44">
        <f t="shared" si="0"/>
        <v>0</v>
      </c>
      <c r="L12" s="50" cm="1">
        <f t="array" ref="L12">_xlfn.IFS(B12="SCIE-SSCI-AHCI Dergi Q1 (%10)*",450,B12="SCIE-SSCI-AHCI Dergi Q1*",300,B12="SCIE-SSCI-AHCI Dergi Q2*",150,B12="SCIE-SSCI-AHCI Dergi Q3*",90,B12="SCIE-SSCI-AHCI Dergi Q4*",75,B12="ESCI Dergi",50,B12="Scopus",30,B12="Ulakbim TR Dizin Dergi",15,B12="Sobiad, Ebsco, Doaj, Indeks Copernicus",10,B12="",0)</f>
        <v>0</v>
      </c>
      <c r="M12" s="50">
        <f t="shared" si="3"/>
        <v>0</v>
      </c>
      <c r="N12" s="50">
        <f t="shared" si="2"/>
        <v>0</v>
      </c>
      <c r="Q12" s="53" t="s">
        <v>19</v>
      </c>
    </row>
    <row r="13" spans="1:20" ht="36" customHeight="1">
      <c r="A13" s="27">
        <v>10</v>
      </c>
      <c r="B13" s="96"/>
      <c r="C13" s="97"/>
      <c r="D13" s="97"/>
      <c r="E13" s="97"/>
      <c r="F13" s="97"/>
      <c r="G13" s="98"/>
      <c r="H13" s="97"/>
      <c r="I13" s="97"/>
      <c r="J13" s="44">
        <f t="shared" si="0"/>
        <v>0</v>
      </c>
      <c r="L13" s="50" cm="1">
        <f t="array" ref="L13">_xlfn.IFS(B13="SCIE-SSCI-AHCI Dergi Q1 (%10)*",450,B13="SCIE-SSCI-AHCI Dergi Q1*",300,B13="SCIE-SSCI-AHCI Dergi Q2*",150,B13="SCIE-SSCI-AHCI Dergi Q3*",90,B13="SCIE-SSCI-AHCI Dergi Q4*",75,B13="ESCI Dergi",50,B13="Scopus",30,B13="Ulakbim TR Dizin Dergi",15,B13="Sobiad, Ebsco, Doaj, Indeks Copernicus",10,B13="",0)</f>
        <v>0</v>
      </c>
      <c r="M13" s="50">
        <f t="shared" si="3"/>
        <v>0</v>
      </c>
      <c r="N13" s="50">
        <f t="shared" si="2"/>
        <v>0</v>
      </c>
    </row>
    <row r="14" spans="1:20" ht="36" customHeight="1">
      <c r="A14" s="27">
        <v>11</v>
      </c>
      <c r="B14" s="96"/>
      <c r="C14" s="97"/>
      <c r="D14" s="97"/>
      <c r="E14" s="97"/>
      <c r="F14" s="97"/>
      <c r="G14" s="98"/>
      <c r="H14" s="97"/>
      <c r="I14" s="97"/>
      <c r="J14" s="44">
        <f t="shared" si="0"/>
        <v>0</v>
      </c>
      <c r="L14" s="50" cm="1">
        <f t="array" ref="L14">_xlfn.IFS(B14="SCIE-SSCI-AHCI Dergi Q1 (%10)*",450,B14="SCIE-SSCI-AHCI Dergi Q1*",300,B14="SCIE-SSCI-AHCI Dergi Q2*",150,B14="SCIE-SSCI-AHCI Dergi Q3*",90,B14="SCIE-SSCI-AHCI Dergi Q4*",75,B14="ESCI Dergi",50,B14="Scopus",30,B14="Ulakbim TR Dizin Dergi",15,B14="Sobiad, Ebsco, Doaj, Indeks Copernicus",10,B14="",0)</f>
        <v>0</v>
      </c>
      <c r="M14" s="50">
        <f t="shared" si="3"/>
        <v>0</v>
      </c>
      <c r="N14" s="50">
        <f t="shared" si="2"/>
        <v>0</v>
      </c>
      <c r="Q14" s="50" t="s">
        <v>56</v>
      </c>
    </row>
    <row r="15" spans="1:20" ht="36" customHeight="1">
      <c r="A15" s="27">
        <v>12</v>
      </c>
      <c r="B15" s="96"/>
      <c r="C15" s="97"/>
      <c r="D15" s="97"/>
      <c r="E15" s="97"/>
      <c r="F15" s="97"/>
      <c r="G15" s="98"/>
      <c r="H15" s="97"/>
      <c r="I15" s="97"/>
      <c r="J15" s="44">
        <f t="shared" si="0"/>
        <v>0</v>
      </c>
      <c r="L15" s="50" cm="1">
        <f t="array" ref="L15">_xlfn.IFS(B15="SCIE-SSCI-AHCI Dergi Q1 (%10)*",450,B15="SCIE-SSCI-AHCI Dergi Q1*",300,B15="SCIE-SSCI-AHCI Dergi Q2*",150,B15="SCIE-SSCI-AHCI Dergi Q3*",90,B15="SCIE-SSCI-AHCI Dergi Q4*",75,B15="ESCI Dergi",50,B15="Scopus",30,B15="Ulakbim TR Dizin Dergi",15,B15="Sobiad, Ebsco, Doaj, Indeks Copernicus",10,B15="",0)</f>
        <v>0</v>
      </c>
      <c r="M15" s="50">
        <f t="shared" si="3"/>
        <v>0</v>
      </c>
      <c r="N15" s="50">
        <f t="shared" si="2"/>
        <v>0</v>
      </c>
      <c r="Q15" s="50" t="s">
        <v>57</v>
      </c>
    </row>
    <row r="16" spans="1:20" ht="36" customHeight="1">
      <c r="A16" s="27">
        <v>13</v>
      </c>
      <c r="B16" s="96"/>
      <c r="C16" s="97"/>
      <c r="D16" s="97"/>
      <c r="E16" s="97"/>
      <c r="F16" s="97"/>
      <c r="G16" s="98"/>
      <c r="H16" s="97"/>
      <c r="I16" s="97"/>
      <c r="J16" s="44">
        <f t="shared" si="0"/>
        <v>0</v>
      </c>
      <c r="L16" s="50" cm="1">
        <f t="array" ref="L16">_xlfn.IFS(B16="SCIE-SSCI-AHCI Dergi Q1 (%10)*",450,B16="SCIE-SSCI-AHCI Dergi Q1*",300,B16="SCIE-SSCI-AHCI Dergi Q2*",150,B16="SCIE-SSCI-AHCI Dergi Q3*",90,B16="SCIE-SSCI-AHCI Dergi Q4*",75,B16="ESCI Dergi",50,B16="Scopus",30,B16="Ulakbim TR Dizin Dergi",15,B16="Sobiad, Ebsco, Doaj, Indeks Copernicus",10,B16="",0)</f>
        <v>0</v>
      </c>
      <c r="M16" s="50">
        <f t="shared" si="3"/>
        <v>0</v>
      </c>
      <c r="N16" s="50">
        <f t="shared" si="2"/>
        <v>0</v>
      </c>
    </row>
    <row r="17" spans="1:17" ht="36" customHeight="1">
      <c r="A17" s="27">
        <v>14</v>
      </c>
      <c r="B17" s="96"/>
      <c r="C17" s="97"/>
      <c r="D17" s="97"/>
      <c r="E17" s="97"/>
      <c r="F17" s="97"/>
      <c r="G17" s="98"/>
      <c r="H17" s="97"/>
      <c r="I17" s="97"/>
      <c r="J17" s="44">
        <f t="shared" si="0"/>
        <v>0</v>
      </c>
      <c r="L17" s="50" cm="1">
        <f t="array" ref="L17">_xlfn.IFS(B17="SCIE-SSCI-AHCI Dergi Q1 (%10)*",450,B17="SCIE-SSCI-AHCI Dergi Q1*",300,B17="SCIE-SSCI-AHCI Dergi Q2*",150,B17="SCIE-SSCI-AHCI Dergi Q3*",90,B17="SCIE-SSCI-AHCI Dergi Q4*",75,B17="ESCI Dergi",50,B17="Scopus",30,B17="Ulakbim TR Dizin Dergi",15,B17="Sobiad, Ebsco, Doaj, Indeks Copernicus",10,B17="",0)</f>
        <v>0</v>
      </c>
      <c r="M17" s="50">
        <f t="shared" si="3"/>
        <v>0</v>
      </c>
      <c r="N17" s="50">
        <f t="shared" si="2"/>
        <v>0</v>
      </c>
      <c r="Q17" s="50" t="s">
        <v>49</v>
      </c>
    </row>
    <row r="18" spans="1:17" ht="36" customHeight="1">
      <c r="A18" s="27">
        <v>15</v>
      </c>
      <c r="B18" s="96"/>
      <c r="C18" s="97"/>
      <c r="D18" s="97"/>
      <c r="E18" s="97"/>
      <c r="F18" s="97"/>
      <c r="G18" s="98"/>
      <c r="H18" s="97"/>
      <c r="I18" s="97"/>
      <c r="J18" s="44">
        <f t="shared" si="0"/>
        <v>0</v>
      </c>
      <c r="L18" s="50" cm="1">
        <f t="array" ref="L18">_xlfn.IFS(B18="SCIE-SSCI-AHCI Dergi Q1 (%10)*",450,B18="SCIE-SSCI-AHCI Dergi Q1*",300,B18="SCIE-SSCI-AHCI Dergi Q2*",150,B18="SCIE-SSCI-AHCI Dergi Q3*",90,B18="SCIE-SSCI-AHCI Dergi Q4*",75,B18="ESCI Dergi",50,B18="Scopus",30,B18="Ulakbim TR Dizin Dergi",15,B18="Sobiad, Ebsco, Doaj, Indeks Copernicus",10,B18="",0)</f>
        <v>0</v>
      </c>
      <c r="M18" s="50">
        <f t="shared" si="3"/>
        <v>0</v>
      </c>
      <c r="N18" s="50">
        <f t="shared" si="2"/>
        <v>0</v>
      </c>
      <c r="Q18" s="50" t="s">
        <v>21</v>
      </c>
    </row>
    <row r="19" spans="1:17" ht="36" customHeight="1">
      <c r="A19" s="27">
        <v>16</v>
      </c>
      <c r="B19" s="96"/>
      <c r="C19" s="97"/>
      <c r="D19" s="97"/>
      <c r="E19" s="97"/>
      <c r="F19" s="97"/>
      <c r="G19" s="98"/>
      <c r="H19" s="97"/>
      <c r="I19" s="97"/>
      <c r="J19" s="44">
        <f t="shared" si="0"/>
        <v>0</v>
      </c>
      <c r="L19" s="50" cm="1">
        <f t="array" ref="L19">_xlfn.IFS(B19="SCIE-SSCI-AHCI Dergi Q1 (%10)*",450,B19="SCIE-SSCI-AHCI Dergi Q1*",300,B19="SCIE-SSCI-AHCI Dergi Q2*",150,B19="SCIE-SSCI-AHCI Dergi Q3*",90,B19="SCIE-SSCI-AHCI Dergi Q4*",75,B19="ESCI Dergi",50,B19="Scopus",30,B19="Ulakbim TR Dizin Dergi",15,B19="Sobiad, Ebsco, Doaj, Indeks Copernicus",10,B19="",0)</f>
        <v>0</v>
      </c>
      <c r="M19" s="50">
        <f t="shared" si="3"/>
        <v>0</v>
      </c>
      <c r="N19" s="50">
        <f t="shared" si="2"/>
        <v>0</v>
      </c>
      <c r="Q19" s="50" t="s">
        <v>22</v>
      </c>
    </row>
    <row r="20" spans="1:17" ht="36" customHeight="1">
      <c r="A20" s="27">
        <v>17</v>
      </c>
      <c r="B20" s="96"/>
      <c r="C20" s="97"/>
      <c r="D20" s="97"/>
      <c r="E20" s="97"/>
      <c r="F20" s="97"/>
      <c r="G20" s="98"/>
      <c r="H20" s="97"/>
      <c r="I20" s="97"/>
      <c r="J20" s="44">
        <f t="shared" si="0"/>
        <v>0</v>
      </c>
      <c r="L20" s="50" cm="1">
        <f t="array" ref="L20">_xlfn.IFS(B20="SCIE-SSCI-AHCI Dergi Q1 (%10)*",450,B20="SCIE-SSCI-AHCI Dergi Q1*",300,B20="SCIE-SSCI-AHCI Dergi Q2*",150,B20="SCIE-SSCI-AHCI Dergi Q3*",90,B20="SCIE-SSCI-AHCI Dergi Q4*",75,B20="ESCI Dergi",50,B20="Scopus",30,B20="Ulakbim TR Dizin Dergi",15,B20="Sobiad, Ebsco, Doaj, Indeks Copernicus",10,B20="",0)</f>
        <v>0</v>
      </c>
      <c r="M20" s="50">
        <f t="shared" si="3"/>
        <v>0</v>
      </c>
      <c r="N20" s="50">
        <f t="shared" si="2"/>
        <v>0</v>
      </c>
      <c r="Q20" s="50" t="s">
        <v>50</v>
      </c>
    </row>
    <row r="21" spans="1:17" ht="36" customHeight="1">
      <c r="A21" s="27">
        <v>18</v>
      </c>
      <c r="B21" s="96"/>
      <c r="C21" s="97"/>
      <c r="D21" s="97"/>
      <c r="E21" s="97"/>
      <c r="F21" s="97"/>
      <c r="G21" s="98"/>
      <c r="H21" s="97"/>
      <c r="I21" s="97"/>
      <c r="J21" s="44">
        <f t="shared" si="0"/>
        <v>0</v>
      </c>
      <c r="L21" s="50" cm="1">
        <f t="array" ref="L21">_xlfn.IFS(B21="SCIE-SSCI-AHCI Dergi Q1 (%10)*",450,B21="SCIE-SSCI-AHCI Dergi Q1*",300,B21="SCIE-SSCI-AHCI Dergi Q2*",150,B21="SCIE-SSCI-AHCI Dergi Q3*",90,B21="SCIE-SSCI-AHCI Dergi Q4*",75,B21="ESCI Dergi",50,B21="Scopus",30,B21="Ulakbim TR Dizin Dergi",15,B21="Sobiad, Ebsco, Doaj, Indeks Copernicus",10,B21="",0)</f>
        <v>0</v>
      </c>
      <c r="M21" s="50">
        <f t="shared" si="3"/>
        <v>0</v>
      </c>
      <c r="N21" s="50">
        <f t="shared" si="2"/>
        <v>0</v>
      </c>
    </row>
    <row r="22" spans="1:17" ht="36" customHeight="1">
      <c r="A22" s="27">
        <v>19</v>
      </c>
      <c r="B22" s="96"/>
      <c r="C22" s="97"/>
      <c r="D22" s="97"/>
      <c r="E22" s="97"/>
      <c r="F22" s="97"/>
      <c r="G22" s="98"/>
      <c r="H22" s="97"/>
      <c r="I22" s="97"/>
      <c r="J22" s="44">
        <f t="shared" si="0"/>
        <v>0</v>
      </c>
      <c r="L22" s="50" cm="1">
        <f t="array" ref="L22">_xlfn.IFS(B22="SCIE-SSCI-AHCI Dergi Q1 (%10)*",450,B22="SCIE-SSCI-AHCI Dergi Q1*",300,B22="SCIE-SSCI-AHCI Dergi Q2*",150,B22="SCIE-SSCI-AHCI Dergi Q3*",90,B22="SCIE-SSCI-AHCI Dergi Q4*",75,B22="ESCI Dergi",50,B22="Scopus",30,B22="Ulakbim TR Dizin Dergi",15,B22="Sobiad, Ebsco, Doaj, Indeks Copernicus",10,B22="",0)</f>
        <v>0</v>
      </c>
      <c r="M22" s="50">
        <f t="shared" si="3"/>
        <v>0</v>
      </c>
      <c r="N22" s="50">
        <f t="shared" si="2"/>
        <v>0</v>
      </c>
      <c r="Q22" s="50" t="s">
        <v>25</v>
      </c>
    </row>
    <row r="23" spans="1:17" ht="36" customHeight="1">
      <c r="A23" s="27">
        <v>20</v>
      </c>
      <c r="B23" s="96"/>
      <c r="C23" s="97"/>
      <c r="D23" s="97"/>
      <c r="E23" s="97"/>
      <c r="F23" s="97"/>
      <c r="G23" s="98"/>
      <c r="H23" s="97"/>
      <c r="I23" s="97"/>
      <c r="J23" s="44">
        <f t="shared" si="0"/>
        <v>0</v>
      </c>
      <c r="L23" s="50" cm="1">
        <f t="array" ref="L23">_xlfn.IFS(B23="SCIE-SSCI-AHCI Dergi Q1 (%10)*",450,B23="SCIE-SSCI-AHCI Dergi Q1*",300,B23="SCIE-SSCI-AHCI Dergi Q2*",150,B23="SCIE-SSCI-AHCI Dergi Q3*",90,B23="SCIE-SSCI-AHCI Dergi Q4*",75,B23="ESCI Dergi",50,B23="Scopus",30,B23="Ulakbim TR Dizin Dergi",15,B23="Sobiad, Ebsco, Doaj, Indeks Copernicus",10,B23="",0)</f>
        <v>0</v>
      </c>
      <c r="M23" s="50">
        <f t="shared" si="3"/>
        <v>0</v>
      </c>
      <c r="N23" s="50">
        <f t="shared" si="2"/>
        <v>0</v>
      </c>
      <c r="Q23" s="50" t="s">
        <v>130</v>
      </c>
    </row>
    <row r="24" spans="1:17" ht="36" customHeight="1">
      <c r="A24" s="27">
        <v>21</v>
      </c>
      <c r="B24" s="96"/>
      <c r="C24" s="97"/>
      <c r="D24" s="97"/>
      <c r="E24" s="97"/>
      <c r="F24" s="97"/>
      <c r="G24" s="98"/>
      <c r="H24" s="97"/>
      <c r="I24" s="97"/>
      <c r="J24" s="44">
        <f t="shared" si="0"/>
        <v>0</v>
      </c>
      <c r="L24" s="50" cm="1">
        <f t="array" ref="L24">_xlfn.IFS(B24="SCIE-SSCI-AHCI Dergi Q1 (%10)*",450,B24="SCIE-SSCI-AHCI Dergi Q1*",300,B24="SCIE-SSCI-AHCI Dergi Q2*",150,B24="SCIE-SSCI-AHCI Dergi Q3*",90,B24="SCIE-SSCI-AHCI Dergi Q4*",75,B24="ESCI Dergi",50,B24="Scopus",30,B24="Ulakbim TR Dizin Dergi",15,B24="Sobiad, Ebsco, Doaj, Indeks Copernicus",10,B24="",0)</f>
        <v>0</v>
      </c>
      <c r="M24" s="50">
        <f t="shared" si="3"/>
        <v>0</v>
      </c>
      <c r="N24" s="50">
        <f t="shared" si="2"/>
        <v>0</v>
      </c>
    </row>
    <row r="25" spans="1:17" ht="36" customHeight="1">
      <c r="A25" s="27">
        <v>22</v>
      </c>
      <c r="B25" s="96"/>
      <c r="C25" s="97"/>
      <c r="D25" s="97"/>
      <c r="E25" s="97"/>
      <c r="F25" s="97"/>
      <c r="G25" s="98"/>
      <c r="H25" s="97"/>
      <c r="I25" s="97"/>
      <c r="J25" s="44">
        <f t="shared" si="0"/>
        <v>0</v>
      </c>
      <c r="L25" s="50" cm="1">
        <f t="array" ref="L25">_xlfn.IFS(B25="SCIE-SSCI-AHCI Dergi Q1 (%10)*",450,B25="SCIE-SSCI-AHCI Dergi Q1*",300,B25="SCIE-SSCI-AHCI Dergi Q2*",150,B25="SCIE-SSCI-AHCI Dergi Q3*",90,B25="SCIE-SSCI-AHCI Dergi Q4*",75,B25="ESCI Dergi",50,B25="Scopus",30,B25="Ulakbim TR Dizin Dergi",15,B25="Sobiad, Ebsco, Doaj, Indeks Copernicus",10,B25="",0)</f>
        <v>0</v>
      </c>
      <c r="M25" s="50">
        <f t="shared" si="3"/>
        <v>0</v>
      </c>
      <c r="N25" s="50">
        <f t="shared" si="2"/>
        <v>0</v>
      </c>
      <c r="Q25" s="50" t="s">
        <v>201</v>
      </c>
    </row>
    <row r="26" spans="1:17" ht="36" customHeight="1">
      <c r="A26" s="27">
        <v>23</v>
      </c>
      <c r="B26" s="96"/>
      <c r="C26" s="97"/>
      <c r="D26" s="97"/>
      <c r="E26" s="97"/>
      <c r="F26" s="97"/>
      <c r="G26" s="98"/>
      <c r="H26" s="97"/>
      <c r="I26" s="97"/>
      <c r="J26" s="44">
        <f t="shared" si="0"/>
        <v>0</v>
      </c>
      <c r="L26" s="50" cm="1">
        <f t="array" ref="L26">_xlfn.IFS(B26="SCIE-SSCI-AHCI Dergi Q1 (%10)*",450,B26="SCIE-SSCI-AHCI Dergi Q1*",300,B26="SCIE-SSCI-AHCI Dergi Q2*",150,B26="SCIE-SSCI-AHCI Dergi Q3*",90,B26="SCIE-SSCI-AHCI Dergi Q4*",75,B26="ESCI Dergi",50,B26="Scopus",30,B26="Ulakbim TR Dizin Dergi",15,B26="Sobiad, Ebsco, Doaj, Indeks Copernicus",10,B26="",0)</f>
        <v>0</v>
      </c>
      <c r="M26" s="50">
        <f t="shared" si="3"/>
        <v>0</v>
      </c>
      <c r="N26" s="50">
        <f t="shared" si="2"/>
        <v>0</v>
      </c>
      <c r="Q26" s="50" t="s">
        <v>200</v>
      </c>
    </row>
    <row r="27" spans="1:17" ht="36" customHeight="1">
      <c r="A27" s="27">
        <v>24</v>
      </c>
      <c r="B27" s="96"/>
      <c r="C27" s="97"/>
      <c r="D27" s="97"/>
      <c r="E27" s="97"/>
      <c r="F27" s="97"/>
      <c r="G27" s="98"/>
      <c r="H27" s="97"/>
      <c r="I27" s="97"/>
      <c r="J27" s="44">
        <f t="shared" si="0"/>
        <v>0</v>
      </c>
      <c r="L27" s="50" cm="1">
        <f t="array" ref="L27">_xlfn.IFS(B27="SCIE-SSCI-AHCI Dergi Q1 (%10)*",450,B27="SCIE-SSCI-AHCI Dergi Q1*",300,B27="SCIE-SSCI-AHCI Dergi Q2*",150,B27="SCIE-SSCI-AHCI Dergi Q3*",90,B27="SCIE-SSCI-AHCI Dergi Q4*",75,B27="ESCI Dergi",50,B27="Scopus",30,B27="Ulakbim TR Dizin Dergi",15,B27="Sobiad, Ebsco, Doaj, Indeks Copernicus",10,B27="",0)</f>
        <v>0</v>
      </c>
      <c r="M27" s="50">
        <f t="shared" si="3"/>
        <v>0</v>
      </c>
      <c r="N27" s="50">
        <f t="shared" si="2"/>
        <v>0</v>
      </c>
      <c r="Q27" s="50" t="s">
        <v>202</v>
      </c>
    </row>
    <row r="28" spans="1:17" ht="36" customHeight="1">
      <c r="A28" s="27">
        <v>25</v>
      </c>
      <c r="B28" s="96"/>
      <c r="C28" s="97"/>
      <c r="D28" s="97"/>
      <c r="E28" s="97"/>
      <c r="F28" s="97"/>
      <c r="G28" s="98"/>
      <c r="H28" s="97"/>
      <c r="I28" s="97"/>
      <c r="J28" s="44">
        <f t="shared" si="0"/>
        <v>0</v>
      </c>
      <c r="L28" s="50" cm="1">
        <f t="array" ref="L28">_xlfn.IFS(B28="SCIE-SSCI-AHCI Dergi Q1 (%10)*",450,B28="SCIE-SSCI-AHCI Dergi Q1*",300,B28="SCIE-SSCI-AHCI Dergi Q2*",150,B28="SCIE-SSCI-AHCI Dergi Q3*",90,B28="SCIE-SSCI-AHCI Dergi Q4*",75,B28="ESCI Dergi",50,B28="Scopus",30,B28="Ulakbim TR Dizin Dergi",15,B28="Sobiad, Ebsco, Doaj, Indeks Copernicus",10,B28="",0)</f>
        <v>0</v>
      </c>
      <c r="M28" s="50">
        <f t="shared" si="3"/>
        <v>0</v>
      </c>
      <c r="N28" s="50">
        <f t="shared" si="2"/>
        <v>0</v>
      </c>
    </row>
    <row r="29" spans="1:17" ht="36" customHeight="1">
      <c r="A29" s="27">
        <v>26</v>
      </c>
      <c r="B29" s="96"/>
      <c r="C29" s="97"/>
      <c r="D29" s="97"/>
      <c r="E29" s="97"/>
      <c r="F29" s="97"/>
      <c r="G29" s="98"/>
      <c r="H29" s="97"/>
      <c r="I29" s="97"/>
      <c r="J29" s="44">
        <f t="shared" si="0"/>
        <v>0</v>
      </c>
      <c r="L29" s="50" cm="1">
        <f t="array" ref="L29">_xlfn.IFS(B29="SCIE-SSCI-AHCI Dergi Q1 (%10)*",450,B29="SCIE-SSCI-AHCI Dergi Q1*",300,B29="SCIE-SSCI-AHCI Dergi Q2*",150,B29="SCIE-SSCI-AHCI Dergi Q3*",90,B29="SCIE-SSCI-AHCI Dergi Q4*",75,B29="ESCI Dergi",50,B29="Scopus",30,B29="Ulakbim TR Dizin Dergi",15,B29="Sobiad, Ebsco, Doaj, Indeks Copernicus",10,B29="",0)</f>
        <v>0</v>
      </c>
      <c r="M29" s="50">
        <f t="shared" si="3"/>
        <v>0</v>
      </c>
      <c r="N29" s="50">
        <f t="shared" si="2"/>
        <v>0</v>
      </c>
    </row>
    <row r="30" spans="1:17" ht="36" customHeight="1">
      <c r="A30" s="27">
        <v>27</v>
      </c>
      <c r="B30" s="96"/>
      <c r="C30" s="97"/>
      <c r="D30" s="97"/>
      <c r="E30" s="97"/>
      <c r="F30" s="97"/>
      <c r="G30" s="98"/>
      <c r="H30" s="97"/>
      <c r="I30" s="97"/>
      <c r="J30" s="44">
        <f t="shared" si="0"/>
        <v>0</v>
      </c>
      <c r="L30" s="50" cm="1">
        <f t="array" ref="L30">_xlfn.IFS(B30="SCIE-SSCI-AHCI Dergi Q1 (%10)*",450,B30="SCIE-SSCI-AHCI Dergi Q1*",300,B30="SCIE-SSCI-AHCI Dergi Q2*",150,B30="SCIE-SSCI-AHCI Dergi Q3*",90,B30="SCIE-SSCI-AHCI Dergi Q4*",75,B30="ESCI Dergi",50,B30="Scopus",30,B30="Ulakbim TR Dizin Dergi",15,B30="Sobiad, Ebsco, Doaj, Indeks Copernicus",10,B30="",0)</f>
        <v>0</v>
      </c>
      <c r="M30" s="50">
        <f t="shared" si="3"/>
        <v>0</v>
      </c>
      <c r="N30" s="50">
        <f t="shared" si="2"/>
        <v>0</v>
      </c>
    </row>
    <row r="31" spans="1:17" ht="36" customHeight="1">
      <c r="A31" s="27">
        <v>28</v>
      </c>
      <c r="B31" s="96"/>
      <c r="C31" s="97"/>
      <c r="D31" s="97"/>
      <c r="E31" s="97"/>
      <c r="F31" s="97"/>
      <c r="G31" s="98"/>
      <c r="H31" s="97"/>
      <c r="I31" s="97"/>
      <c r="J31" s="44">
        <f t="shared" si="0"/>
        <v>0</v>
      </c>
      <c r="L31" s="50" cm="1">
        <f t="array" ref="L31">_xlfn.IFS(B31="SCIE-SSCI-AHCI Dergi Q1 (%10)*",450,B31="SCIE-SSCI-AHCI Dergi Q1*",300,B31="SCIE-SSCI-AHCI Dergi Q2*",150,B31="SCIE-SSCI-AHCI Dergi Q3*",90,B31="SCIE-SSCI-AHCI Dergi Q4*",75,B31="ESCI Dergi",50,B31="Scopus",30,B31="Ulakbim TR Dizin Dergi",15,B31="Sobiad, Ebsco, Doaj, Indeks Copernicus",10,B31="",0)</f>
        <v>0</v>
      </c>
      <c r="M31" s="50">
        <f t="shared" si="3"/>
        <v>0</v>
      </c>
      <c r="N31" s="50">
        <f t="shared" si="2"/>
        <v>0</v>
      </c>
    </row>
    <row r="32" spans="1:17" ht="36" customHeight="1">
      <c r="A32" s="27">
        <v>29</v>
      </c>
      <c r="B32" s="96"/>
      <c r="C32" s="97"/>
      <c r="D32" s="97"/>
      <c r="E32" s="97"/>
      <c r="F32" s="97"/>
      <c r="G32" s="98"/>
      <c r="H32" s="97"/>
      <c r="I32" s="97"/>
      <c r="J32" s="44">
        <f t="shared" si="0"/>
        <v>0</v>
      </c>
      <c r="L32" s="50" cm="1">
        <f t="array" ref="L32">_xlfn.IFS(B32="SCIE-SSCI-AHCI Dergi Q1 (%10)*",450,B32="SCIE-SSCI-AHCI Dergi Q1*",300,B32="SCIE-SSCI-AHCI Dergi Q2*",150,B32="SCIE-SSCI-AHCI Dergi Q3*",90,B32="SCIE-SSCI-AHCI Dergi Q4*",75,B32="ESCI Dergi",50,B32="Scopus",30,B32="Ulakbim TR Dizin Dergi",15,B32="Sobiad, Ebsco, Doaj, Indeks Copernicus",10,B32="",0)</f>
        <v>0</v>
      </c>
      <c r="M32" s="50">
        <f t="shared" si="3"/>
        <v>0</v>
      </c>
      <c r="N32" s="50">
        <f t="shared" si="2"/>
        <v>0</v>
      </c>
    </row>
    <row r="33" spans="1:14" ht="36" customHeight="1">
      <c r="A33" s="27">
        <v>30</v>
      </c>
      <c r="B33" s="96"/>
      <c r="C33" s="97"/>
      <c r="D33" s="97"/>
      <c r="E33" s="97"/>
      <c r="F33" s="97"/>
      <c r="G33" s="98"/>
      <c r="H33" s="97"/>
      <c r="I33" s="97"/>
      <c r="J33" s="44">
        <f t="shared" si="0"/>
        <v>0</v>
      </c>
      <c r="L33" s="50" cm="1">
        <f t="array" ref="L33">_xlfn.IFS(B33="SCIE-SSCI-AHCI Dergi Q1 (%10)*",450,B33="SCIE-SSCI-AHCI Dergi Q1*",300,B33="SCIE-SSCI-AHCI Dergi Q2*",150,B33="SCIE-SSCI-AHCI Dergi Q3*",90,B33="SCIE-SSCI-AHCI Dergi Q4*",75,B33="ESCI Dergi",50,B33="Scopus",30,B33="Ulakbim TR Dizin Dergi",15,B33="Sobiad, Ebsco, Doaj, Indeks Copernicus",10,B33="",0)</f>
        <v>0</v>
      </c>
      <c r="M33" s="50">
        <f t="shared" si="3"/>
        <v>0</v>
      </c>
      <c r="N33" s="50">
        <f t="shared" si="2"/>
        <v>0</v>
      </c>
    </row>
    <row r="34" spans="1:14" ht="36" customHeight="1">
      <c r="A34" s="27">
        <v>31</v>
      </c>
      <c r="B34" s="96"/>
      <c r="C34" s="97"/>
      <c r="D34" s="97"/>
      <c r="E34" s="97"/>
      <c r="F34" s="97"/>
      <c r="G34" s="98"/>
      <c r="H34" s="97"/>
      <c r="I34" s="97"/>
      <c r="J34" s="44">
        <f t="shared" si="0"/>
        <v>0</v>
      </c>
      <c r="L34" s="50" cm="1">
        <f t="array" ref="L34">_xlfn.IFS(B34="SCIE-SSCI-AHCI Dergi Q1 (%10)*",450,B34="SCIE-SSCI-AHCI Dergi Q1*",300,B34="SCIE-SSCI-AHCI Dergi Q2*",150,B34="SCIE-SSCI-AHCI Dergi Q3*",90,B34="SCIE-SSCI-AHCI Dergi Q4*",75,B34="ESCI Dergi",50,B34="Scopus",30,B34="Ulakbim TR Dizin Dergi",15,B34="Sobiad, Ebsco, Doaj, Indeks Copernicus",10,B34="",0)</f>
        <v>0</v>
      </c>
      <c r="M34" s="50">
        <f t="shared" si="3"/>
        <v>0</v>
      </c>
      <c r="N34" s="50">
        <f t="shared" si="2"/>
        <v>0</v>
      </c>
    </row>
    <row r="35" spans="1:14" ht="36" customHeight="1">
      <c r="A35" s="27">
        <v>32</v>
      </c>
      <c r="B35" s="96"/>
      <c r="C35" s="97"/>
      <c r="D35" s="97"/>
      <c r="E35" s="97"/>
      <c r="F35" s="97"/>
      <c r="G35" s="98"/>
      <c r="H35" s="97"/>
      <c r="I35" s="97"/>
      <c r="J35" s="44">
        <f t="shared" si="0"/>
        <v>0</v>
      </c>
      <c r="L35" s="50" cm="1">
        <f t="array" ref="L35">_xlfn.IFS(B35="SCIE-SSCI-AHCI Dergi Q1 (%10)*",450,B35="SCIE-SSCI-AHCI Dergi Q1*",300,B35="SCIE-SSCI-AHCI Dergi Q2*",150,B35="SCIE-SSCI-AHCI Dergi Q3*",90,B35="SCIE-SSCI-AHCI Dergi Q4*",75,B35="ESCI Dergi",50,B35="Scopus",30,B35="Ulakbim TR Dizin Dergi",15,B35="Sobiad, Ebsco, Doaj, Indeks Copernicus",10,B35="",0)</f>
        <v>0</v>
      </c>
      <c r="M35" s="50">
        <f t="shared" si="3"/>
        <v>0</v>
      </c>
      <c r="N35" s="50">
        <f t="shared" si="2"/>
        <v>0</v>
      </c>
    </row>
    <row r="36" spans="1:14" ht="36" customHeight="1">
      <c r="A36" s="27">
        <v>33</v>
      </c>
      <c r="B36" s="96"/>
      <c r="C36" s="97"/>
      <c r="D36" s="97"/>
      <c r="E36" s="97"/>
      <c r="F36" s="97"/>
      <c r="G36" s="98"/>
      <c r="H36" s="97"/>
      <c r="I36" s="97"/>
      <c r="J36" s="44">
        <f t="shared" si="0"/>
        <v>0</v>
      </c>
      <c r="L36" s="50" cm="1">
        <f t="array" ref="L36">_xlfn.IFS(B36="SCIE-SSCI-AHCI Dergi Q1 (%10)*",450,B36="SCIE-SSCI-AHCI Dergi Q1*",300,B36="SCIE-SSCI-AHCI Dergi Q2*",150,B36="SCIE-SSCI-AHCI Dergi Q3*",90,B36="SCIE-SSCI-AHCI Dergi Q4*",75,B36="ESCI Dergi",50,B36="Scopus",30,B36="Ulakbim TR Dizin Dergi",15,B36="Sobiad, Ebsco, Doaj, Indeks Copernicus",10,B36="",0)</f>
        <v>0</v>
      </c>
      <c r="M36" s="50">
        <f t="shared" si="3"/>
        <v>0</v>
      </c>
      <c r="N36" s="50">
        <f t="shared" si="2"/>
        <v>0</v>
      </c>
    </row>
    <row r="37" spans="1:14" ht="36" customHeight="1">
      <c r="A37" s="27">
        <v>34</v>
      </c>
      <c r="B37" s="96"/>
      <c r="C37" s="97"/>
      <c r="D37" s="97"/>
      <c r="E37" s="97"/>
      <c r="F37" s="97"/>
      <c r="G37" s="98"/>
      <c r="H37" s="97"/>
      <c r="I37" s="97"/>
      <c r="J37" s="44">
        <f t="shared" si="0"/>
        <v>0</v>
      </c>
      <c r="L37" s="50" cm="1">
        <f t="array" ref="L37">_xlfn.IFS(B37="SCIE-SSCI-AHCI Dergi Q1 (%10)*",450,B37="SCIE-SSCI-AHCI Dergi Q1*",300,B37="SCIE-SSCI-AHCI Dergi Q2*",150,B37="SCIE-SSCI-AHCI Dergi Q3*",90,B37="SCIE-SSCI-AHCI Dergi Q4*",75,B37="ESCI Dergi",50,B37="Scopus",30,B37="Ulakbim TR Dizin Dergi",15,B37="Sobiad, Ebsco, Doaj, Indeks Copernicus",10,B37="",0)</f>
        <v>0</v>
      </c>
      <c r="M37" s="50">
        <f t="shared" si="3"/>
        <v>0</v>
      </c>
      <c r="N37" s="50">
        <f t="shared" si="2"/>
        <v>0</v>
      </c>
    </row>
    <row r="38" spans="1:14" ht="36" customHeight="1">
      <c r="A38" s="27">
        <v>35</v>
      </c>
      <c r="B38" s="96"/>
      <c r="C38" s="97"/>
      <c r="D38" s="97"/>
      <c r="E38" s="97"/>
      <c r="F38" s="97"/>
      <c r="G38" s="98"/>
      <c r="H38" s="97"/>
      <c r="I38" s="97"/>
      <c r="J38" s="44">
        <f t="shared" si="0"/>
        <v>0</v>
      </c>
      <c r="L38" s="50" cm="1">
        <f t="array" ref="L38">_xlfn.IFS(B38="SCIE-SSCI-AHCI Dergi Q1 (%10)*",450,B38="SCIE-SSCI-AHCI Dergi Q1*",300,B38="SCIE-SSCI-AHCI Dergi Q2*",150,B38="SCIE-SSCI-AHCI Dergi Q3*",90,B38="SCIE-SSCI-AHCI Dergi Q4*",75,B38="ESCI Dergi",50,B38="Scopus",30,B38="Ulakbim TR Dizin Dergi",15,B38="Sobiad, Ebsco, Doaj, Indeks Copernicus",10,B38="",0)</f>
        <v>0</v>
      </c>
      <c r="M38" s="50">
        <f t="shared" si="3"/>
        <v>0</v>
      </c>
      <c r="N38" s="50">
        <f t="shared" si="2"/>
        <v>0</v>
      </c>
    </row>
    <row r="39" spans="1:14" ht="36" customHeight="1">
      <c r="A39" s="27">
        <v>36</v>
      </c>
      <c r="B39" s="96"/>
      <c r="C39" s="97"/>
      <c r="D39" s="97"/>
      <c r="E39" s="97"/>
      <c r="F39" s="97"/>
      <c r="G39" s="98"/>
      <c r="H39" s="97"/>
      <c r="I39" s="97"/>
      <c r="J39" s="44">
        <f t="shared" si="0"/>
        <v>0</v>
      </c>
      <c r="L39" s="50" cm="1">
        <f t="array" ref="L39">_xlfn.IFS(B39="SCIE-SSCI-AHCI Dergi Q1 (%10)*",450,B39="SCIE-SSCI-AHCI Dergi Q1*",300,B39="SCIE-SSCI-AHCI Dergi Q2*",150,B39="SCIE-SSCI-AHCI Dergi Q3*",90,B39="SCIE-SSCI-AHCI Dergi Q4*",75,B39="ESCI Dergi",50,B39="Scopus",30,B39="Ulakbim TR Dizin Dergi",15,B39="Sobiad, Ebsco, Doaj, Indeks Copernicus",10,B39="",0)</f>
        <v>0</v>
      </c>
      <c r="M39" s="50">
        <f t="shared" si="3"/>
        <v>0</v>
      </c>
      <c r="N39" s="50">
        <f t="shared" si="2"/>
        <v>0</v>
      </c>
    </row>
    <row r="40" spans="1:14" ht="36" customHeight="1">
      <c r="A40" s="27">
        <v>37</v>
      </c>
      <c r="B40" s="96"/>
      <c r="C40" s="97"/>
      <c r="D40" s="97"/>
      <c r="E40" s="97"/>
      <c r="F40" s="97"/>
      <c r="G40" s="98"/>
      <c r="H40" s="97"/>
      <c r="I40" s="97"/>
      <c r="J40" s="44">
        <f t="shared" si="0"/>
        <v>0</v>
      </c>
      <c r="L40" s="50" cm="1">
        <f t="array" ref="L40">_xlfn.IFS(B40="SCIE-SSCI-AHCI Dergi Q1 (%10)*",450,B40="SCIE-SSCI-AHCI Dergi Q1*",300,B40="SCIE-SSCI-AHCI Dergi Q2*",150,B40="SCIE-SSCI-AHCI Dergi Q3*",90,B40="SCIE-SSCI-AHCI Dergi Q4*",75,B40="ESCI Dergi",50,B40="Scopus",30,B40="Ulakbim TR Dizin Dergi",15,B40="Sobiad, Ebsco, Doaj, Indeks Copernicus",10,B40="",0)</f>
        <v>0</v>
      </c>
      <c r="M40" s="50">
        <f t="shared" ref="M40:M71" si="4">IF(C40="EVET",L40*0.25+L40,L40)</f>
        <v>0</v>
      </c>
      <c r="N40" s="50">
        <f t="shared" si="2"/>
        <v>0</v>
      </c>
    </row>
    <row r="41" spans="1:14" ht="36" customHeight="1">
      <c r="A41" s="27">
        <v>38</v>
      </c>
      <c r="B41" s="96"/>
      <c r="C41" s="97"/>
      <c r="D41" s="97"/>
      <c r="E41" s="97"/>
      <c r="F41" s="97"/>
      <c r="G41" s="98"/>
      <c r="H41" s="97"/>
      <c r="I41" s="97"/>
      <c r="J41" s="44">
        <f t="shared" si="0"/>
        <v>0</v>
      </c>
      <c r="L41" s="50" cm="1">
        <f t="array" ref="L41">_xlfn.IFS(B41="SCIE-SSCI-AHCI Dergi Q1 (%10)*",450,B41="SCIE-SSCI-AHCI Dergi Q1*",300,B41="SCIE-SSCI-AHCI Dergi Q2*",150,B41="SCIE-SSCI-AHCI Dergi Q3*",90,B41="SCIE-SSCI-AHCI Dergi Q4*",75,B41="ESCI Dergi",50,B41="Scopus",30,B41="Ulakbim TR Dizin Dergi",15,B41="Sobiad, Ebsco, Doaj, Indeks Copernicus",10,B41="",0)</f>
        <v>0</v>
      </c>
      <c r="M41" s="50">
        <f t="shared" si="4"/>
        <v>0</v>
      </c>
      <c r="N41" s="50">
        <f t="shared" si="2"/>
        <v>0</v>
      </c>
    </row>
    <row r="42" spans="1:14" ht="36" customHeight="1">
      <c r="A42" s="27">
        <v>39</v>
      </c>
      <c r="B42" s="96"/>
      <c r="C42" s="97"/>
      <c r="D42" s="97"/>
      <c r="E42" s="97"/>
      <c r="F42" s="97"/>
      <c r="G42" s="98"/>
      <c r="H42" s="97"/>
      <c r="I42" s="97"/>
      <c r="J42" s="44">
        <f t="shared" si="0"/>
        <v>0</v>
      </c>
      <c r="L42" s="50" cm="1">
        <f t="array" ref="L42">_xlfn.IFS(B42="SCIE-SSCI-AHCI Dergi Q1 (%10)*",450,B42="SCIE-SSCI-AHCI Dergi Q1*",300,B42="SCIE-SSCI-AHCI Dergi Q2*",150,B42="SCIE-SSCI-AHCI Dergi Q3*",90,B42="SCIE-SSCI-AHCI Dergi Q4*",75,B42="ESCI Dergi",50,B42="Scopus",30,B42="Ulakbim TR Dizin Dergi",15,B42="Sobiad, Ebsco, Doaj, Indeks Copernicus",10,B42="",0)</f>
        <v>0</v>
      </c>
      <c r="M42" s="50">
        <f t="shared" si="4"/>
        <v>0</v>
      </c>
      <c r="N42" s="50">
        <f t="shared" si="2"/>
        <v>0</v>
      </c>
    </row>
    <row r="43" spans="1:14" ht="36" customHeight="1">
      <c r="A43" s="27">
        <v>40</v>
      </c>
      <c r="B43" s="96"/>
      <c r="C43" s="97"/>
      <c r="D43" s="97"/>
      <c r="E43" s="97"/>
      <c r="F43" s="97"/>
      <c r="G43" s="98"/>
      <c r="H43" s="97"/>
      <c r="I43" s="97"/>
      <c r="J43" s="44">
        <f t="shared" si="0"/>
        <v>0</v>
      </c>
      <c r="L43" s="50" cm="1">
        <f t="array" ref="L43">_xlfn.IFS(B43="SCIE-SSCI-AHCI Dergi Q1 (%10)*",450,B43="SCIE-SSCI-AHCI Dergi Q1*",300,B43="SCIE-SSCI-AHCI Dergi Q2*",150,B43="SCIE-SSCI-AHCI Dergi Q3*",90,B43="SCIE-SSCI-AHCI Dergi Q4*",75,B43="ESCI Dergi",50,B43="Scopus",30,B43="Ulakbim TR Dizin Dergi",15,B43="Sobiad, Ebsco, Doaj, Indeks Copernicus",10,B43="",0)</f>
        <v>0</v>
      </c>
      <c r="M43" s="50">
        <f t="shared" si="4"/>
        <v>0</v>
      </c>
      <c r="N43" s="50">
        <f t="shared" si="2"/>
        <v>0</v>
      </c>
    </row>
    <row r="44" spans="1:14">
      <c r="A44" s="27">
        <v>41</v>
      </c>
      <c r="B44" s="96"/>
      <c r="C44" s="97"/>
      <c r="D44" s="97"/>
      <c r="E44" s="97"/>
      <c r="F44" s="97"/>
      <c r="G44" s="98"/>
      <c r="H44" s="97"/>
      <c r="I44" s="97"/>
      <c r="J44" s="44">
        <f t="shared" si="0"/>
        <v>0</v>
      </c>
      <c r="L44" s="50" cm="1">
        <f t="array" ref="L44">_xlfn.IFS(B44="SCIE-SSCI-AHCI Dergi Q1 (%10)*",450,B44="SCIE-SSCI-AHCI Dergi Q1*",300,B44="SCIE-SSCI-AHCI Dergi Q2*",150,B44="SCIE-SSCI-AHCI Dergi Q3*",90,B44="SCIE-SSCI-AHCI Dergi Q4*",75,B44="ESCI Dergi",50,B44="Scopus",30,B44="Ulakbim TR Dizin Dergi",15,B44="Sobiad, Ebsco, Doaj, Indeks Copernicus",10,B44="",0)</f>
        <v>0</v>
      </c>
      <c r="M44" s="50">
        <f t="shared" si="4"/>
        <v>0</v>
      </c>
      <c r="N44" s="50">
        <f t="shared" si="2"/>
        <v>0</v>
      </c>
    </row>
    <row r="45" spans="1:14">
      <c r="A45" s="27">
        <v>42</v>
      </c>
      <c r="B45" s="96"/>
      <c r="C45" s="97"/>
      <c r="D45" s="97"/>
      <c r="E45" s="97"/>
      <c r="F45" s="97"/>
      <c r="G45" s="98"/>
      <c r="H45" s="97"/>
      <c r="I45" s="97"/>
      <c r="J45" s="44">
        <f t="shared" si="0"/>
        <v>0</v>
      </c>
      <c r="L45" s="50" cm="1">
        <f t="array" ref="L45">_xlfn.IFS(B45="SCIE-SSCI-AHCI Dergi Q1 (%10)*",450,B45="SCIE-SSCI-AHCI Dergi Q1*",300,B45="SCIE-SSCI-AHCI Dergi Q2*",150,B45="SCIE-SSCI-AHCI Dergi Q3*",90,B45="SCIE-SSCI-AHCI Dergi Q4*",75,B45="ESCI Dergi",50,B45="Scopus",30,B45="Ulakbim TR Dizin Dergi",15,B45="Sobiad, Ebsco, Doaj, Indeks Copernicus",10,B45="",0)</f>
        <v>0</v>
      </c>
      <c r="M45" s="50">
        <f t="shared" si="4"/>
        <v>0</v>
      </c>
      <c r="N45" s="50">
        <f t="shared" si="2"/>
        <v>0</v>
      </c>
    </row>
    <row r="46" spans="1:14">
      <c r="A46" s="27">
        <v>43</v>
      </c>
      <c r="B46" s="96"/>
      <c r="C46" s="97"/>
      <c r="D46" s="97"/>
      <c r="E46" s="97"/>
      <c r="F46" s="97"/>
      <c r="G46" s="98"/>
      <c r="H46" s="97"/>
      <c r="I46" s="97"/>
      <c r="J46" s="44">
        <f t="shared" si="0"/>
        <v>0</v>
      </c>
      <c r="L46" s="50" cm="1">
        <f t="array" ref="L46">_xlfn.IFS(B46="SCIE-SSCI-AHCI Dergi Q1 (%10)*",450,B46="SCIE-SSCI-AHCI Dergi Q1*",300,B46="SCIE-SSCI-AHCI Dergi Q2*",150,B46="SCIE-SSCI-AHCI Dergi Q3*",90,B46="SCIE-SSCI-AHCI Dergi Q4*",75,B46="ESCI Dergi",50,B46="Scopus",30,B46="Ulakbim TR Dizin Dergi",15,B46="Sobiad, Ebsco, Doaj, Indeks Copernicus",10,B46="",0)</f>
        <v>0</v>
      </c>
      <c r="M46" s="50">
        <f t="shared" si="4"/>
        <v>0</v>
      </c>
      <c r="N46" s="50">
        <f t="shared" si="2"/>
        <v>0</v>
      </c>
    </row>
    <row r="47" spans="1:14">
      <c r="A47" s="27">
        <v>44</v>
      </c>
      <c r="B47" s="96"/>
      <c r="C47" s="97"/>
      <c r="D47" s="97"/>
      <c r="E47" s="97"/>
      <c r="F47" s="97"/>
      <c r="G47" s="98"/>
      <c r="H47" s="97"/>
      <c r="I47" s="97"/>
      <c r="J47" s="44">
        <f t="shared" si="0"/>
        <v>0</v>
      </c>
      <c r="L47" s="50" cm="1">
        <f t="array" ref="L47">_xlfn.IFS(B47="SCIE-SSCI-AHCI Dergi Q1 (%10)*",450,B47="SCIE-SSCI-AHCI Dergi Q1*",300,B47="SCIE-SSCI-AHCI Dergi Q2*",150,B47="SCIE-SSCI-AHCI Dergi Q3*",90,B47="SCIE-SSCI-AHCI Dergi Q4*",75,B47="ESCI Dergi",50,B47="Scopus",30,B47="Ulakbim TR Dizin Dergi",15,B47="Sobiad, Ebsco, Doaj, Indeks Copernicus",10,B47="",0)</f>
        <v>0</v>
      </c>
      <c r="M47" s="50">
        <f t="shared" si="4"/>
        <v>0</v>
      </c>
      <c r="N47" s="50">
        <f t="shared" si="2"/>
        <v>0</v>
      </c>
    </row>
    <row r="48" spans="1:14">
      <c r="A48" s="27">
        <v>45</v>
      </c>
      <c r="B48" s="96"/>
      <c r="C48" s="97"/>
      <c r="D48" s="97"/>
      <c r="E48" s="97"/>
      <c r="F48" s="97"/>
      <c r="G48" s="98"/>
      <c r="H48" s="97"/>
      <c r="I48" s="97"/>
      <c r="J48" s="44">
        <f t="shared" si="0"/>
        <v>0</v>
      </c>
      <c r="L48" s="50" cm="1">
        <f t="array" ref="L48">_xlfn.IFS(B48="SCIE-SSCI-AHCI Dergi Q1 (%10)*",450,B48="SCIE-SSCI-AHCI Dergi Q1*",300,B48="SCIE-SSCI-AHCI Dergi Q2*",150,B48="SCIE-SSCI-AHCI Dergi Q3*",90,B48="SCIE-SSCI-AHCI Dergi Q4*",75,B48="ESCI Dergi",50,B48="Scopus",30,B48="Ulakbim TR Dizin Dergi",15,B48="Sobiad, Ebsco, Doaj, Indeks Copernicus",10,B48="",0)</f>
        <v>0</v>
      </c>
      <c r="M48" s="50">
        <f t="shared" si="4"/>
        <v>0</v>
      </c>
      <c r="N48" s="50">
        <f t="shared" si="2"/>
        <v>0</v>
      </c>
    </row>
    <row r="49" spans="1:14">
      <c r="A49" s="27">
        <v>46</v>
      </c>
      <c r="B49" s="96"/>
      <c r="C49" s="97"/>
      <c r="D49" s="97"/>
      <c r="E49" s="97"/>
      <c r="F49" s="97"/>
      <c r="G49" s="98"/>
      <c r="H49" s="97"/>
      <c r="I49" s="97"/>
      <c r="J49" s="44">
        <f t="shared" si="0"/>
        <v>0</v>
      </c>
      <c r="L49" s="50" cm="1">
        <f t="array" ref="L49">_xlfn.IFS(B49="SCIE-SSCI-AHCI Dergi Q1 (%10)*",450,B49="SCIE-SSCI-AHCI Dergi Q1*",300,B49="SCIE-SSCI-AHCI Dergi Q2*",150,B49="SCIE-SSCI-AHCI Dergi Q3*",90,B49="SCIE-SSCI-AHCI Dergi Q4*",75,B49="ESCI Dergi",50,B49="Scopus",30,B49="Ulakbim TR Dizin Dergi",15,B49="Sobiad, Ebsco, Doaj, Indeks Copernicus",10,B49="",0)</f>
        <v>0</v>
      </c>
      <c r="M49" s="50">
        <f t="shared" si="4"/>
        <v>0</v>
      </c>
      <c r="N49" s="50">
        <f t="shared" si="2"/>
        <v>0</v>
      </c>
    </row>
    <row r="50" spans="1:14">
      <c r="A50" s="27">
        <v>47</v>
      </c>
      <c r="B50" s="96"/>
      <c r="C50" s="97"/>
      <c r="D50" s="97"/>
      <c r="E50" s="97"/>
      <c r="F50" s="97"/>
      <c r="G50" s="98"/>
      <c r="H50" s="97"/>
      <c r="I50" s="97"/>
      <c r="J50" s="44">
        <f t="shared" si="0"/>
        <v>0</v>
      </c>
      <c r="L50" s="50" cm="1">
        <f t="array" ref="L50">_xlfn.IFS(B50="SCIE-SSCI-AHCI Dergi Q1 (%10)*",450,B50="SCIE-SSCI-AHCI Dergi Q1*",300,B50="SCIE-SSCI-AHCI Dergi Q2*",150,B50="SCIE-SSCI-AHCI Dergi Q3*",90,B50="SCIE-SSCI-AHCI Dergi Q4*",75,B50="ESCI Dergi",50,B50="Scopus",30,B50="Ulakbim TR Dizin Dergi",15,B50="Sobiad, Ebsco, Doaj, Indeks Copernicus",10,B50="",0)</f>
        <v>0</v>
      </c>
      <c r="M50" s="50">
        <f t="shared" si="4"/>
        <v>0</v>
      </c>
      <c r="N50" s="50">
        <f t="shared" si="2"/>
        <v>0</v>
      </c>
    </row>
    <row r="51" spans="1:14">
      <c r="A51" s="27">
        <v>48</v>
      </c>
      <c r="B51" s="96"/>
      <c r="C51" s="97"/>
      <c r="D51" s="97"/>
      <c r="E51" s="97"/>
      <c r="F51" s="97"/>
      <c r="G51" s="98"/>
      <c r="H51" s="97"/>
      <c r="I51" s="97"/>
      <c r="J51" s="44">
        <f t="shared" si="0"/>
        <v>0</v>
      </c>
      <c r="L51" s="50" cm="1">
        <f t="array" ref="L51">_xlfn.IFS(B51="SCIE-SSCI-AHCI Dergi Q1 (%10)*",450,B51="SCIE-SSCI-AHCI Dergi Q1*",300,B51="SCIE-SSCI-AHCI Dergi Q2*",150,B51="SCIE-SSCI-AHCI Dergi Q3*",90,B51="SCIE-SSCI-AHCI Dergi Q4*",75,B51="ESCI Dergi",50,B51="Scopus",30,B51="Ulakbim TR Dizin Dergi",15,B51="Sobiad, Ebsco, Doaj, Indeks Copernicus",10,B51="",0)</f>
        <v>0</v>
      </c>
      <c r="M51" s="50">
        <f t="shared" si="4"/>
        <v>0</v>
      </c>
      <c r="N51" s="50">
        <f t="shared" si="2"/>
        <v>0</v>
      </c>
    </row>
    <row r="52" spans="1:14">
      <c r="A52" s="27">
        <v>49</v>
      </c>
      <c r="B52" s="96"/>
      <c r="C52" s="97"/>
      <c r="D52" s="97"/>
      <c r="E52" s="97"/>
      <c r="F52" s="97"/>
      <c r="G52" s="98"/>
      <c r="H52" s="97"/>
      <c r="I52" s="97"/>
      <c r="J52" s="44">
        <f t="shared" si="0"/>
        <v>0</v>
      </c>
      <c r="L52" s="50" cm="1">
        <f t="array" ref="L52">_xlfn.IFS(B52="SCIE-SSCI-AHCI Dergi Q1 (%10)*",450,B52="SCIE-SSCI-AHCI Dergi Q1*",300,B52="SCIE-SSCI-AHCI Dergi Q2*",150,B52="SCIE-SSCI-AHCI Dergi Q3*",90,B52="SCIE-SSCI-AHCI Dergi Q4*",75,B52="ESCI Dergi",50,B52="Scopus",30,B52="Ulakbim TR Dizin Dergi",15,B52="Sobiad, Ebsco, Doaj, Indeks Copernicus",10,B52="",0)</f>
        <v>0</v>
      </c>
      <c r="M52" s="50">
        <f t="shared" si="4"/>
        <v>0</v>
      </c>
      <c r="N52" s="50">
        <f t="shared" si="2"/>
        <v>0</v>
      </c>
    </row>
    <row r="53" spans="1:14">
      <c r="A53" s="27">
        <v>50</v>
      </c>
      <c r="B53" s="96"/>
      <c r="C53" s="97"/>
      <c r="D53" s="97"/>
      <c r="E53" s="97"/>
      <c r="F53" s="97"/>
      <c r="G53" s="98"/>
      <c r="H53" s="97"/>
      <c r="I53" s="97"/>
      <c r="J53" s="44">
        <f t="shared" si="0"/>
        <v>0</v>
      </c>
      <c r="L53" s="50" cm="1">
        <f t="array" ref="L53">_xlfn.IFS(B53="SCIE-SSCI-AHCI Dergi Q1 (%10)*",450,B53="SCIE-SSCI-AHCI Dergi Q1*",300,B53="SCIE-SSCI-AHCI Dergi Q2*",150,B53="SCIE-SSCI-AHCI Dergi Q3*",90,B53="SCIE-SSCI-AHCI Dergi Q4*",75,B53="ESCI Dergi",50,B53="Scopus",30,B53="Ulakbim TR Dizin Dergi",15,B53="Sobiad, Ebsco, Doaj, Indeks Copernicus",10,B53="",0)</f>
        <v>0</v>
      </c>
      <c r="M53" s="50">
        <f t="shared" si="4"/>
        <v>0</v>
      </c>
      <c r="N53" s="50">
        <f t="shared" si="2"/>
        <v>0</v>
      </c>
    </row>
    <row r="54" spans="1:14">
      <c r="A54" s="27">
        <v>51</v>
      </c>
      <c r="B54" s="96"/>
      <c r="C54" s="97"/>
      <c r="D54" s="97"/>
      <c r="E54" s="97"/>
      <c r="F54" s="97"/>
      <c r="G54" s="98"/>
      <c r="H54" s="97"/>
      <c r="I54" s="97"/>
      <c r="J54" s="44">
        <f t="shared" si="0"/>
        <v>0</v>
      </c>
      <c r="L54" s="50" cm="1">
        <f t="array" ref="L54">_xlfn.IFS(B54="SCIE-SSCI-AHCI Dergi Q1 (%10)*",450,B54="SCIE-SSCI-AHCI Dergi Q1*",300,B54="SCIE-SSCI-AHCI Dergi Q2*",150,B54="SCIE-SSCI-AHCI Dergi Q3*",90,B54="SCIE-SSCI-AHCI Dergi Q4*",75,B54="ESCI Dergi",50,B54="Scopus",30,B54="Ulakbim TR Dizin Dergi",15,B54="Sobiad, Ebsco, Doaj, Indeks Copernicus",10,B54="",0)</f>
        <v>0</v>
      </c>
      <c r="M54" s="50">
        <f t="shared" si="4"/>
        <v>0</v>
      </c>
      <c r="N54" s="50">
        <f t="shared" si="2"/>
        <v>0</v>
      </c>
    </row>
    <row r="55" spans="1:14">
      <c r="A55" s="27">
        <v>52</v>
      </c>
      <c r="B55" s="96"/>
      <c r="C55" s="97"/>
      <c r="D55" s="97"/>
      <c r="E55" s="97"/>
      <c r="F55" s="97"/>
      <c r="G55" s="98"/>
      <c r="H55" s="97"/>
      <c r="I55" s="97"/>
      <c r="J55" s="44">
        <f t="shared" si="0"/>
        <v>0</v>
      </c>
      <c r="L55" s="50" cm="1">
        <f t="array" ref="L55">_xlfn.IFS(B55="SCIE-SSCI-AHCI Dergi Q1 (%10)*",450,B55="SCIE-SSCI-AHCI Dergi Q1*",300,B55="SCIE-SSCI-AHCI Dergi Q2*",150,B55="SCIE-SSCI-AHCI Dergi Q3*",90,B55="SCIE-SSCI-AHCI Dergi Q4*",75,B55="ESCI Dergi",50,B55="Scopus",30,B55="Ulakbim TR Dizin Dergi",15,B55="Sobiad, Ebsco, Doaj, Indeks Copernicus",10,B55="",0)</f>
        <v>0</v>
      </c>
      <c r="M55" s="50">
        <f t="shared" si="4"/>
        <v>0</v>
      </c>
      <c r="N55" s="50">
        <f t="shared" si="2"/>
        <v>0</v>
      </c>
    </row>
    <row r="56" spans="1:14">
      <c r="A56" s="27">
        <v>53</v>
      </c>
      <c r="B56" s="96"/>
      <c r="C56" s="97"/>
      <c r="D56" s="97"/>
      <c r="E56" s="97"/>
      <c r="F56" s="97"/>
      <c r="G56" s="98"/>
      <c r="H56" s="97"/>
      <c r="I56" s="97"/>
      <c r="J56" s="44">
        <f t="shared" si="0"/>
        <v>0</v>
      </c>
      <c r="L56" s="50" cm="1">
        <f t="array" ref="L56">_xlfn.IFS(B56="SCIE-SSCI-AHCI Dergi Q1 (%10)*",450,B56="SCIE-SSCI-AHCI Dergi Q1*",300,B56="SCIE-SSCI-AHCI Dergi Q2*",150,B56="SCIE-SSCI-AHCI Dergi Q3*",90,B56="SCIE-SSCI-AHCI Dergi Q4*",75,B56="ESCI Dergi",50,B56="Scopus",30,B56="Ulakbim TR Dizin Dergi",15,B56="Sobiad, Ebsco, Doaj, Indeks Copernicus",10,B56="",0)</f>
        <v>0</v>
      </c>
      <c r="M56" s="50">
        <f t="shared" si="4"/>
        <v>0</v>
      </c>
      <c r="N56" s="50">
        <f t="shared" si="2"/>
        <v>0</v>
      </c>
    </row>
    <row r="57" spans="1:14">
      <c r="A57" s="27">
        <v>54</v>
      </c>
      <c r="B57" s="96"/>
      <c r="C57" s="97"/>
      <c r="D57" s="97"/>
      <c r="E57" s="97"/>
      <c r="F57" s="97"/>
      <c r="G57" s="98"/>
      <c r="H57" s="97"/>
      <c r="I57" s="97"/>
      <c r="J57" s="44">
        <f t="shared" si="0"/>
        <v>0</v>
      </c>
      <c r="L57" s="50" cm="1">
        <f t="array" ref="L57">_xlfn.IFS(B57="SCIE-SSCI-AHCI Dergi Q1 (%10)*",450,B57="SCIE-SSCI-AHCI Dergi Q1*",300,B57="SCIE-SSCI-AHCI Dergi Q2*",150,B57="SCIE-SSCI-AHCI Dergi Q3*",90,B57="SCIE-SSCI-AHCI Dergi Q4*",75,B57="ESCI Dergi",50,B57="Scopus",30,B57="Ulakbim TR Dizin Dergi",15,B57="Sobiad, Ebsco, Doaj, Indeks Copernicus",10,B57="",0)</f>
        <v>0</v>
      </c>
      <c r="M57" s="50">
        <f t="shared" si="4"/>
        <v>0</v>
      </c>
      <c r="N57" s="50">
        <f t="shared" si="2"/>
        <v>0</v>
      </c>
    </row>
    <row r="58" spans="1:14">
      <c r="A58" s="27">
        <v>55</v>
      </c>
      <c r="B58" s="96"/>
      <c r="C58" s="97"/>
      <c r="D58" s="97"/>
      <c r="E58" s="97"/>
      <c r="F58" s="97"/>
      <c r="G58" s="98"/>
      <c r="H58" s="97"/>
      <c r="I58" s="97"/>
      <c r="J58" s="44">
        <f t="shared" si="0"/>
        <v>0</v>
      </c>
      <c r="L58" s="50" cm="1">
        <f t="array" ref="L58">_xlfn.IFS(B58="SCIE-SSCI-AHCI Dergi Q1 (%10)*",450,B58="SCIE-SSCI-AHCI Dergi Q1*",300,B58="SCIE-SSCI-AHCI Dergi Q2*",150,B58="SCIE-SSCI-AHCI Dergi Q3*",90,B58="SCIE-SSCI-AHCI Dergi Q4*",75,B58="ESCI Dergi",50,B58="Scopus",30,B58="Ulakbim TR Dizin Dergi",15,B58="Sobiad, Ebsco, Doaj, Indeks Copernicus",10,B58="",0)</f>
        <v>0</v>
      </c>
      <c r="M58" s="50">
        <f t="shared" si="4"/>
        <v>0</v>
      </c>
      <c r="N58" s="50">
        <f t="shared" si="2"/>
        <v>0</v>
      </c>
    </row>
    <row r="59" spans="1:14">
      <c r="A59" s="27">
        <v>56</v>
      </c>
      <c r="B59" s="96"/>
      <c r="C59" s="97"/>
      <c r="D59" s="97"/>
      <c r="E59" s="97"/>
      <c r="F59" s="97"/>
      <c r="G59" s="98"/>
      <c r="H59" s="97"/>
      <c r="I59" s="97"/>
      <c r="J59" s="44">
        <f t="shared" si="0"/>
        <v>0</v>
      </c>
      <c r="L59" s="50" cm="1">
        <f t="array" ref="L59">_xlfn.IFS(B59="SCIE-SSCI-AHCI Dergi Q1 (%10)*",450,B59="SCIE-SSCI-AHCI Dergi Q1*",300,B59="SCIE-SSCI-AHCI Dergi Q2*",150,B59="SCIE-SSCI-AHCI Dergi Q3*",90,B59="SCIE-SSCI-AHCI Dergi Q4*",75,B59="ESCI Dergi",50,B59="Scopus",30,B59="Ulakbim TR Dizin Dergi",15,B59="Sobiad, Ebsco, Doaj, Indeks Copernicus",10,B59="",0)</f>
        <v>0</v>
      </c>
      <c r="M59" s="50">
        <f t="shared" si="4"/>
        <v>0</v>
      </c>
      <c r="N59" s="50">
        <f t="shared" si="2"/>
        <v>0</v>
      </c>
    </row>
    <row r="60" spans="1:14">
      <c r="A60" s="27">
        <v>57</v>
      </c>
      <c r="B60" s="96"/>
      <c r="C60" s="97"/>
      <c r="D60" s="97"/>
      <c r="E60" s="97"/>
      <c r="F60" s="97"/>
      <c r="G60" s="98"/>
      <c r="H60" s="97"/>
      <c r="I60" s="97"/>
      <c r="J60" s="44">
        <f t="shared" si="0"/>
        <v>0</v>
      </c>
      <c r="L60" s="50" cm="1">
        <f t="array" ref="L60">_xlfn.IFS(B60="SCIE-SSCI-AHCI Dergi Q1 (%10)*",450,B60="SCIE-SSCI-AHCI Dergi Q1*",300,B60="SCIE-SSCI-AHCI Dergi Q2*",150,B60="SCIE-SSCI-AHCI Dergi Q3*",90,B60="SCIE-SSCI-AHCI Dergi Q4*",75,B60="ESCI Dergi",50,B60="Scopus",30,B60="Ulakbim TR Dizin Dergi",15,B60="Sobiad, Ebsco, Doaj, Indeks Copernicus",10,B60="",0)</f>
        <v>0</v>
      </c>
      <c r="M60" s="50">
        <f t="shared" si="4"/>
        <v>0</v>
      </c>
      <c r="N60" s="50">
        <f t="shared" si="2"/>
        <v>0</v>
      </c>
    </row>
    <row r="61" spans="1:14">
      <c r="A61" s="27">
        <v>58</v>
      </c>
      <c r="B61" s="96"/>
      <c r="C61" s="97"/>
      <c r="D61" s="97"/>
      <c r="E61" s="97"/>
      <c r="F61" s="97"/>
      <c r="G61" s="98"/>
      <c r="H61" s="97"/>
      <c r="I61" s="97"/>
      <c r="J61" s="44">
        <f t="shared" si="0"/>
        <v>0</v>
      </c>
      <c r="L61" s="50" cm="1">
        <f t="array" ref="L61">_xlfn.IFS(B61="SCIE-SSCI-AHCI Dergi Q1 (%10)*",450,B61="SCIE-SSCI-AHCI Dergi Q1*",300,B61="SCIE-SSCI-AHCI Dergi Q2*",150,B61="SCIE-SSCI-AHCI Dergi Q3*",90,B61="SCIE-SSCI-AHCI Dergi Q4*",75,B61="ESCI Dergi",50,B61="Scopus",30,B61="Ulakbim TR Dizin Dergi",15,B61="Sobiad, Ebsco, Doaj, Indeks Copernicus",10,B61="",0)</f>
        <v>0</v>
      </c>
      <c r="M61" s="50">
        <f t="shared" si="4"/>
        <v>0</v>
      </c>
      <c r="N61" s="50">
        <f t="shared" si="2"/>
        <v>0</v>
      </c>
    </row>
    <row r="62" spans="1:14">
      <c r="A62" s="27">
        <v>59</v>
      </c>
      <c r="B62" s="96"/>
      <c r="C62" s="97"/>
      <c r="D62" s="97"/>
      <c r="E62" s="97"/>
      <c r="F62" s="97"/>
      <c r="G62" s="98"/>
      <c r="H62" s="97"/>
      <c r="I62" s="97"/>
      <c r="J62" s="44">
        <f t="shared" si="0"/>
        <v>0</v>
      </c>
      <c r="L62" s="50" cm="1">
        <f t="array" ref="L62">_xlfn.IFS(B62="SCIE-SSCI-AHCI Dergi Q1 (%10)*",450,B62="SCIE-SSCI-AHCI Dergi Q1*",300,B62="SCIE-SSCI-AHCI Dergi Q2*",150,B62="SCIE-SSCI-AHCI Dergi Q3*",90,B62="SCIE-SSCI-AHCI Dergi Q4*",75,B62="ESCI Dergi",50,B62="Scopus",30,B62="Ulakbim TR Dizin Dergi",15,B62="Sobiad, Ebsco, Doaj, Indeks Copernicus",10,B62="",0)</f>
        <v>0</v>
      </c>
      <c r="M62" s="50">
        <f t="shared" si="4"/>
        <v>0</v>
      </c>
      <c r="N62" s="50">
        <f t="shared" si="2"/>
        <v>0</v>
      </c>
    </row>
    <row r="63" spans="1:14">
      <c r="A63" s="27">
        <v>60</v>
      </c>
      <c r="B63" s="96"/>
      <c r="C63" s="97"/>
      <c r="D63" s="97"/>
      <c r="E63" s="97"/>
      <c r="F63" s="97"/>
      <c r="G63" s="98"/>
      <c r="H63" s="97"/>
      <c r="I63" s="97"/>
      <c r="J63" s="44">
        <f t="shared" si="0"/>
        <v>0</v>
      </c>
      <c r="L63" s="50" cm="1">
        <f t="array" ref="L63">_xlfn.IFS(B63="SCIE-SSCI-AHCI Dergi Q1 (%10)*",450,B63="SCIE-SSCI-AHCI Dergi Q1*",300,B63="SCIE-SSCI-AHCI Dergi Q2*",150,B63="SCIE-SSCI-AHCI Dergi Q3*",90,B63="SCIE-SSCI-AHCI Dergi Q4*",75,B63="ESCI Dergi",50,B63="Scopus",30,B63="Ulakbim TR Dizin Dergi",15,B63="Sobiad, Ebsco, Doaj, Indeks Copernicus",10,B63="",0)</f>
        <v>0</v>
      </c>
      <c r="M63" s="50">
        <f t="shared" si="4"/>
        <v>0</v>
      </c>
      <c r="N63" s="50">
        <f t="shared" si="2"/>
        <v>0</v>
      </c>
    </row>
    <row r="64" spans="1:14">
      <c r="A64" s="27">
        <v>61</v>
      </c>
      <c r="B64" s="96"/>
      <c r="C64" s="97"/>
      <c r="D64" s="97"/>
      <c r="E64" s="97"/>
      <c r="F64" s="97"/>
      <c r="G64" s="98"/>
      <c r="H64" s="97"/>
      <c r="I64" s="97"/>
      <c r="J64" s="44">
        <f t="shared" si="0"/>
        <v>0</v>
      </c>
      <c r="L64" s="50" cm="1">
        <f t="array" ref="L64">_xlfn.IFS(B64="SCIE-SSCI-AHCI Dergi Q1 (%10)*",450,B64="SCIE-SSCI-AHCI Dergi Q1*",300,B64="SCIE-SSCI-AHCI Dergi Q2*",150,B64="SCIE-SSCI-AHCI Dergi Q3*",90,B64="SCIE-SSCI-AHCI Dergi Q4*",75,B64="ESCI Dergi",50,B64="Scopus",30,B64="Ulakbim TR Dizin Dergi",15,B64="Sobiad, Ebsco, Doaj, Indeks Copernicus",10,B64="",0)</f>
        <v>0</v>
      </c>
      <c r="M64" s="50">
        <f t="shared" si="4"/>
        <v>0</v>
      </c>
      <c r="N64" s="50">
        <f t="shared" si="2"/>
        <v>0</v>
      </c>
    </row>
    <row r="65" spans="1:14">
      <c r="A65" s="27">
        <v>62</v>
      </c>
      <c r="B65" s="96"/>
      <c r="C65" s="97"/>
      <c r="D65" s="97"/>
      <c r="E65" s="97"/>
      <c r="F65" s="97"/>
      <c r="G65" s="98"/>
      <c r="H65" s="97"/>
      <c r="I65" s="97"/>
      <c r="J65" s="44">
        <f t="shared" si="0"/>
        <v>0</v>
      </c>
      <c r="L65" s="50" cm="1">
        <f t="array" ref="L65">_xlfn.IFS(B65="SCIE-SSCI-AHCI Dergi Q1 (%10)*",450,B65="SCIE-SSCI-AHCI Dergi Q1*",300,B65="SCIE-SSCI-AHCI Dergi Q2*",150,B65="SCIE-SSCI-AHCI Dergi Q3*",90,B65="SCIE-SSCI-AHCI Dergi Q4*",75,B65="ESCI Dergi",50,B65="Scopus",30,B65="Ulakbim TR Dizin Dergi",15,B65="Sobiad, Ebsco, Doaj, Indeks Copernicus",10,B65="",0)</f>
        <v>0</v>
      </c>
      <c r="M65" s="50">
        <f t="shared" si="4"/>
        <v>0</v>
      </c>
      <c r="N65" s="50">
        <f t="shared" si="2"/>
        <v>0</v>
      </c>
    </row>
    <row r="66" spans="1:14">
      <c r="A66" s="27">
        <v>63</v>
      </c>
      <c r="B66" s="96"/>
      <c r="C66" s="97"/>
      <c r="D66" s="97"/>
      <c r="E66" s="97"/>
      <c r="F66" s="97"/>
      <c r="G66" s="98"/>
      <c r="H66" s="97"/>
      <c r="I66" s="97"/>
      <c r="J66" s="44">
        <f t="shared" si="0"/>
        <v>0</v>
      </c>
      <c r="L66" s="50" cm="1">
        <f t="array" ref="L66">_xlfn.IFS(B66="SCIE-SSCI-AHCI Dergi Q1 (%10)*",450,B66="SCIE-SSCI-AHCI Dergi Q1*",300,B66="SCIE-SSCI-AHCI Dergi Q2*",150,B66="SCIE-SSCI-AHCI Dergi Q3*",90,B66="SCIE-SSCI-AHCI Dergi Q4*",75,B66="ESCI Dergi",50,B66="Scopus",30,B66="Ulakbim TR Dizin Dergi",15,B66="Sobiad, Ebsco, Doaj, Indeks Copernicus",10,B66="",0)</f>
        <v>0</v>
      </c>
      <c r="M66" s="50">
        <f t="shared" si="4"/>
        <v>0</v>
      </c>
      <c r="N66" s="50">
        <f t="shared" si="2"/>
        <v>0</v>
      </c>
    </row>
    <row r="67" spans="1:14">
      <c r="A67" s="27">
        <v>64</v>
      </c>
      <c r="B67" s="96"/>
      <c r="C67" s="97"/>
      <c r="D67" s="97"/>
      <c r="E67" s="97"/>
      <c r="F67" s="97"/>
      <c r="G67" s="98"/>
      <c r="H67" s="97"/>
      <c r="I67" s="97"/>
      <c r="J67" s="44">
        <f t="shared" si="0"/>
        <v>0</v>
      </c>
      <c r="L67" s="50" cm="1">
        <f t="array" ref="L67">_xlfn.IFS(B67="SCIE-SSCI-AHCI Dergi Q1 (%10)*",450,B67="SCIE-SSCI-AHCI Dergi Q1*",300,B67="SCIE-SSCI-AHCI Dergi Q2*",150,B67="SCIE-SSCI-AHCI Dergi Q3*",90,B67="SCIE-SSCI-AHCI Dergi Q4*",75,B67="ESCI Dergi",50,B67="Scopus",30,B67="Ulakbim TR Dizin Dergi",15,B67="Sobiad, Ebsco, Doaj, Indeks Copernicus",10,B67="",0)</f>
        <v>0</v>
      </c>
      <c r="M67" s="50">
        <f t="shared" si="4"/>
        <v>0</v>
      </c>
      <c r="N67" s="50">
        <f t="shared" si="2"/>
        <v>0</v>
      </c>
    </row>
    <row r="68" spans="1:14">
      <c r="A68" s="27">
        <v>65</v>
      </c>
      <c r="B68" s="96"/>
      <c r="C68" s="97"/>
      <c r="D68" s="97"/>
      <c r="E68" s="97"/>
      <c r="F68" s="97"/>
      <c r="G68" s="98"/>
      <c r="H68" s="97"/>
      <c r="I68" s="97"/>
      <c r="J68" s="44">
        <f t="shared" si="0"/>
        <v>0</v>
      </c>
      <c r="L68" s="50" cm="1">
        <f t="array" ref="L68">_xlfn.IFS(B68="SCIE-SSCI-AHCI Dergi Q1 (%10)*",450,B68="SCIE-SSCI-AHCI Dergi Q1*",300,B68="SCIE-SSCI-AHCI Dergi Q2*",150,B68="SCIE-SSCI-AHCI Dergi Q3*",90,B68="SCIE-SSCI-AHCI Dergi Q4*",75,B68="ESCI Dergi",50,B68="Scopus",30,B68="Ulakbim TR Dizin Dergi",15,B68="Sobiad, Ebsco, Doaj, Indeks Copernicus",10,B68="",0)</f>
        <v>0</v>
      </c>
      <c r="M68" s="50">
        <f t="shared" si="4"/>
        <v>0</v>
      </c>
      <c r="N68" s="50">
        <f t="shared" si="2"/>
        <v>0</v>
      </c>
    </row>
    <row r="69" spans="1:14">
      <c r="A69" s="27">
        <v>66</v>
      </c>
      <c r="B69" s="96"/>
      <c r="C69" s="97"/>
      <c r="D69" s="97"/>
      <c r="E69" s="97"/>
      <c r="F69" s="97"/>
      <c r="G69" s="98"/>
      <c r="H69" s="97"/>
      <c r="I69" s="97"/>
      <c r="J69" s="44">
        <f t="shared" ref="J69:J101" si="5">N69</f>
        <v>0</v>
      </c>
      <c r="L69" s="50" cm="1">
        <f t="array" ref="L69">_xlfn.IFS(B69="SCIE-SSCI-AHCI Dergi Q1 (%10)*",450,B69="SCIE-SSCI-AHCI Dergi Q1*",300,B69="SCIE-SSCI-AHCI Dergi Q2*",150,B69="SCIE-SSCI-AHCI Dergi Q3*",90,B69="SCIE-SSCI-AHCI Dergi Q4*",75,B69="ESCI Dergi",50,B69="Scopus",30,B69="Ulakbim TR Dizin Dergi",15,B69="Sobiad, Ebsco, Doaj, Indeks Copernicus",10,B69="",0)</f>
        <v>0</v>
      </c>
      <c r="M69" s="50">
        <f t="shared" si="4"/>
        <v>0</v>
      </c>
      <c r="N69" s="50">
        <f t="shared" ref="N69:N101" si="6">IF(D69="Tek Yazarlı",M69,IF(AND(D69="2 Yazarlı",E69="Başlıca Yazar"),M69*0.8,IF(AND(D69="2 Yazarlı",E69="Ortak Yazar"),M69*0.5,IF(AND(D69="3 Yazarlı",E69="Başlıca Yazar"),M69*0.5,IF(AND(D69="3 Yazarlı",E69="Ortak Yazar"),M69*0.25,IF(AND(D69="4+ Yazarlı",E69="Başlıca Yazar"),M69*0.5,IF(AND(D69="4+ Yazarlı",E69="Ortak Yazar"),M69*0.2,0)))))))</f>
        <v>0</v>
      </c>
    </row>
    <row r="70" spans="1:14">
      <c r="A70" s="27">
        <v>67</v>
      </c>
      <c r="B70" s="96"/>
      <c r="C70" s="97"/>
      <c r="D70" s="97"/>
      <c r="E70" s="97"/>
      <c r="F70" s="97"/>
      <c r="G70" s="98"/>
      <c r="H70" s="97"/>
      <c r="I70" s="97"/>
      <c r="J70" s="44">
        <f t="shared" si="5"/>
        <v>0</v>
      </c>
      <c r="L70" s="50" cm="1">
        <f t="array" ref="L70">_xlfn.IFS(B70="SCIE-SSCI-AHCI Dergi Q1 (%10)*",450,B70="SCIE-SSCI-AHCI Dergi Q1*",300,B70="SCIE-SSCI-AHCI Dergi Q2*",150,B70="SCIE-SSCI-AHCI Dergi Q3*",90,B70="SCIE-SSCI-AHCI Dergi Q4*",75,B70="ESCI Dergi",50,B70="Scopus",30,B70="Ulakbim TR Dizin Dergi",15,B70="Sobiad, Ebsco, Doaj, Indeks Copernicus",10,B70="",0)</f>
        <v>0</v>
      </c>
      <c r="M70" s="50">
        <f t="shared" si="4"/>
        <v>0</v>
      </c>
      <c r="N70" s="50">
        <f t="shared" si="6"/>
        <v>0</v>
      </c>
    </row>
    <row r="71" spans="1:14">
      <c r="A71" s="27">
        <v>68</v>
      </c>
      <c r="B71" s="96"/>
      <c r="C71" s="97"/>
      <c r="D71" s="97"/>
      <c r="E71" s="97"/>
      <c r="F71" s="97"/>
      <c r="G71" s="98"/>
      <c r="H71" s="97"/>
      <c r="I71" s="97"/>
      <c r="J71" s="44">
        <f t="shared" si="5"/>
        <v>0</v>
      </c>
      <c r="L71" s="50" cm="1">
        <f t="array" ref="L71">_xlfn.IFS(B71="SCIE-SSCI-AHCI Dergi Q1 (%10)*",450,B71="SCIE-SSCI-AHCI Dergi Q1*",300,B71="SCIE-SSCI-AHCI Dergi Q2*",150,B71="SCIE-SSCI-AHCI Dergi Q3*",90,B71="SCIE-SSCI-AHCI Dergi Q4*",75,B71="ESCI Dergi",50,B71="Scopus",30,B71="Ulakbim TR Dizin Dergi",15,B71="Sobiad, Ebsco, Doaj, Indeks Copernicus",10,B71="",0)</f>
        <v>0</v>
      </c>
      <c r="M71" s="50">
        <f t="shared" si="4"/>
        <v>0</v>
      </c>
      <c r="N71" s="50">
        <f t="shared" si="6"/>
        <v>0</v>
      </c>
    </row>
    <row r="72" spans="1:14">
      <c r="A72" s="27">
        <v>69</v>
      </c>
      <c r="B72" s="96"/>
      <c r="C72" s="97"/>
      <c r="D72" s="97"/>
      <c r="E72" s="97"/>
      <c r="F72" s="97"/>
      <c r="G72" s="98"/>
      <c r="H72" s="97"/>
      <c r="I72" s="97"/>
      <c r="J72" s="44">
        <f t="shared" si="5"/>
        <v>0</v>
      </c>
      <c r="L72" s="50" cm="1">
        <f t="array" ref="L72">_xlfn.IFS(B72="SCIE-SSCI-AHCI Dergi Q1 (%10)*",450,B72="SCIE-SSCI-AHCI Dergi Q1*",300,B72="SCIE-SSCI-AHCI Dergi Q2*",150,B72="SCIE-SSCI-AHCI Dergi Q3*",90,B72="SCIE-SSCI-AHCI Dergi Q4*",75,B72="ESCI Dergi",50,B72="Scopus",30,B72="Ulakbim TR Dizin Dergi",15,B72="Sobiad, Ebsco, Doaj, Indeks Copernicus",10,B72="",0)</f>
        <v>0</v>
      </c>
      <c r="M72" s="50">
        <f t="shared" ref="M72:M101" si="7">IF(C72="EVET",L72*0.25+L72,L72)</f>
        <v>0</v>
      </c>
      <c r="N72" s="50">
        <f t="shared" si="6"/>
        <v>0</v>
      </c>
    </row>
    <row r="73" spans="1:14">
      <c r="A73" s="27">
        <v>70</v>
      </c>
      <c r="B73" s="96"/>
      <c r="C73" s="97"/>
      <c r="D73" s="97"/>
      <c r="E73" s="97"/>
      <c r="F73" s="97"/>
      <c r="G73" s="98"/>
      <c r="H73" s="97"/>
      <c r="I73" s="97"/>
      <c r="J73" s="44">
        <f t="shared" si="5"/>
        <v>0</v>
      </c>
      <c r="L73" s="50" cm="1">
        <f t="array" ref="L73">_xlfn.IFS(B73="SCIE-SSCI-AHCI Dergi Q1 (%10)*",450,B73="SCIE-SSCI-AHCI Dergi Q1*",300,B73="SCIE-SSCI-AHCI Dergi Q2*",150,B73="SCIE-SSCI-AHCI Dergi Q3*",90,B73="SCIE-SSCI-AHCI Dergi Q4*",75,B73="ESCI Dergi",50,B73="Scopus",30,B73="Ulakbim TR Dizin Dergi",15,B73="Sobiad, Ebsco, Doaj, Indeks Copernicus",10,B73="",0)</f>
        <v>0</v>
      </c>
      <c r="M73" s="50">
        <f t="shared" si="7"/>
        <v>0</v>
      </c>
      <c r="N73" s="50">
        <f t="shared" si="6"/>
        <v>0</v>
      </c>
    </row>
    <row r="74" spans="1:14">
      <c r="A74" s="27">
        <v>71</v>
      </c>
      <c r="B74" s="96"/>
      <c r="C74" s="97"/>
      <c r="D74" s="97"/>
      <c r="E74" s="97"/>
      <c r="F74" s="97"/>
      <c r="G74" s="98"/>
      <c r="H74" s="97"/>
      <c r="I74" s="97"/>
      <c r="J74" s="44">
        <f t="shared" si="5"/>
        <v>0</v>
      </c>
      <c r="L74" s="50" cm="1">
        <f t="array" ref="L74">_xlfn.IFS(B74="SCIE-SSCI-AHCI Dergi Q1 (%10)*",450,B74="SCIE-SSCI-AHCI Dergi Q1*",300,B74="SCIE-SSCI-AHCI Dergi Q2*",150,B74="SCIE-SSCI-AHCI Dergi Q3*",90,B74="SCIE-SSCI-AHCI Dergi Q4*",75,B74="ESCI Dergi",50,B74="Scopus",30,B74="Ulakbim TR Dizin Dergi",15,B74="Sobiad, Ebsco, Doaj, Indeks Copernicus",10,B74="",0)</f>
        <v>0</v>
      </c>
      <c r="M74" s="50">
        <f t="shared" si="7"/>
        <v>0</v>
      </c>
      <c r="N74" s="50">
        <f t="shared" si="6"/>
        <v>0</v>
      </c>
    </row>
    <row r="75" spans="1:14">
      <c r="A75" s="27">
        <v>72</v>
      </c>
      <c r="B75" s="96"/>
      <c r="C75" s="97"/>
      <c r="D75" s="97"/>
      <c r="E75" s="97"/>
      <c r="F75" s="97"/>
      <c r="G75" s="98"/>
      <c r="H75" s="97"/>
      <c r="I75" s="97"/>
      <c r="J75" s="44">
        <f t="shared" si="5"/>
        <v>0</v>
      </c>
      <c r="L75" s="50" cm="1">
        <f t="array" ref="L75">_xlfn.IFS(B75="SCIE-SSCI-AHCI Dergi Q1 (%10)*",450,B75="SCIE-SSCI-AHCI Dergi Q1*",300,B75="SCIE-SSCI-AHCI Dergi Q2*",150,B75="SCIE-SSCI-AHCI Dergi Q3*",90,B75="SCIE-SSCI-AHCI Dergi Q4*",75,B75="ESCI Dergi",50,B75="Scopus",30,B75="Ulakbim TR Dizin Dergi",15,B75="Sobiad, Ebsco, Doaj, Indeks Copernicus",10,B75="",0)</f>
        <v>0</v>
      </c>
      <c r="M75" s="50">
        <f t="shared" si="7"/>
        <v>0</v>
      </c>
      <c r="N75" s="50">
        <f t="shared" si="6"/>
        <v>0</v>
      </c>
    </row>
    <row r="76" spans="1:14">
      <c r="A76" s="27">
        <v>73</v>
      </c>
      <c r="B76" s="96"/>
      <c r="C76" s="97"/>
      <c r="D76" s="97"/>
      <c r="E76" s="97"/>
      <c r="F76" s="97"/>
      <c r="G76" s="98"/>
      <c r="H76" s="97"/>
      <c r="I76" s="97"/>
      <c r="J76" s="44">
        <f t="shared" si="5"/>
        <v>0</v>
      </c>
      <c r="L76" s="50" cm="1">
        <f t="array" ref="L76">_xlfn.IFS(B76="SCIE-SSCI-AHCI Dergi Q1 (%10)*",450,B76="SCIE-SSCI-AHCI Dergi Q1*",300,B76="SCIE-SSCI-AHCI Dergi Q2*",150,B76="SCIE-SSCI-AHCI Dergi Q3*",90,B76="SCIE-SSCI-AHCI Dergi Q4*",75,B76="ESCI Dergi",50,B76="Scopus",30,B76="Ulakbim TR Dizin Dergi",15,B76="Sobiad, Ebsco, Doaj, Indeks Copernicus",10,B76="",0)</f>
        <v>0</v>
      </c>
      <c r="M76" s="50">
        <f t="shared" si="7"/>
        <v>0</v>
      </c>
      <c r="N76" s="50">
        <f t="shared" si="6"/>
        <v>0</v>
      </c>
    </row>
    <row r="77" spans="1:14">
      <c r="A77" s="27">
        <v>74</v>
      </c>
      <c r="B77" s="96"/>
      <c r="C77" s="97"/>
      <c r="D77" s="97"/>
      <c r="E77" s="97"/>
      <c r="F77" s="97"/>
      <c r="G77" s="98"/>
      <c r="H77" s="97"/>
      <c r="I77" s="97"/>
      <c r="J77" s="44">
        <f t="shared" si="5"/>
        <v>0</v>
      </c>
      <c r="L77" s="50" cm="1">
        <f t="array" ref="L77">_xlfn.IFS(B77="SCIE-SSCI-AHCI Dergi Q1 (%10)*",450,B77="SCIE-SSCI-AHCI Dergi Q1*",300,B77="SCIE-SSCI-AHCI Dergi Q2*",150,B77="SCIE-SSCI-AHCI Dergi Q3*",90,B77="SCIE-SSCI-AHCI Dergi Q4*",75,B77="ESCI Dergi",50,B77="Scopus",30,B77="Ulakbim TR Dizin Dergi",15,B77="Sobiad, Ebsco, Doaj, Indeks Copernicus",10,B77="",0)</f>
        <v>0</v>
      </c>
      <c r="M77" s="50">
        <f t="shared" si="7"/>
        <v>0</v>
      </c>
      <c r="N77" s="50">
        <f t="shared" si="6"/>
        <v>0</v>
      </c>
    </row>
    <row r="78" spans="1:14">
      <c r="A78" s="27">
        <v>75</v>
      </c>
      <c r="B78" s="96"/>
      <c r="C78" s="97"/>
      <c r="D78" s="97"/>
      <c r="E78" s="97"/>
      <c r="F78" s="97"/>
      <c r="G78" s="98"/>
      <c r="H78" s="97"/>
      <c r="I78" s="97"/>
      <c r="J78" s="44">
        <f t="shared" si="5"/>
        <v>0</v>
      </c>
      <c r="L78" s="50" cm="1">
        <f t="array" ref="L78">_xlfn.IFS(B78="SCIE-SSCI-AHCI Dergi Q1 (%10)*",450,B78="SCIE-SSCI-AHCI Dergi Q1*",300,B78="SCIE-SSCI-AHCI Dergi Q2*",150,B78="SCIE-SSCI-AHCI Dergi Q3*",90,B78="SCIE-SSCI-AHCI Dergi Q4*",75,B78="ESCI Dergi",50,B78="Scopus",30,B78="Ulakbim TR Dizin Dergi",15,B78="Sobiad, Ebsco, Doaj, Indeks Copernicus",10,B78="",0)</f>
        <v>0</v>
      </c>
      <c r="M78" s="50">
        <f t="shared" si="7"/>
        <v>0</v>
      </c>
      <c r="N78" s="50">
        <f t="shared" si="6"/>
        <v>0</v>
      </c>
    </row>
    <row r="79" spans="1:14">
      <c r="A79" s="27">
        <v>76</v>
      </c>
      <c r="B79" s="96"/>
      <c r="C79" s="97"/>
      <c r="D79" s="97"/>
      <c r="E79" s="97"/>
      <c r="F79" s="97"/>
      <c r="G79" s="98"/>
      <c r="H79" s="97"/>
      <c r="I79" s="97"/>
      <c r="J79" s="44">
        <f t="shared" si="5"/>
        <v>0</v>
      </c>
      <c r="L79" s="50" cm="1">
        <f t="array" ref="L79">_xlfn.IFS(B79="SCIE-SSCI-AHCI Dergi Q1 (%10)*",450,B79="SCIE-SSCI-AHCI Dergi Q1*",300,B79="SCIE-SSCI-AHCI Dergi Q2*",150,B79="SCIE-SSCI-AHCI Dergi Q3*",90,B79="SCIE-SSCI-AHCI Dergi Q4*",75,B79="ESCI Dergi",50,B79="Scopus",30,B79="Ulakbim TR Dizin Dergi",15,B79="Sobiad, Ebsco, Doaj, Indeks Copernicus",10,B79="",0)</f>
        <v>0</v>
      </c>
      <c r="M79" s="50">
        <f t="shared" si="7"/>
        <v>0</v>
      </c>
      <c r="N79" s="50">
        <f t="shared" si="6"/>
        <v>0</v>
      </c>
    </row>
    <row r="80" spans="1:14">
      <c r="A80" s="27">
        <v>77</v>
      </c>
      <c r="B80" s="96"/>
      <c r="C80" s="97"/>
      <c r="D80" s="97"/>
      <c r="E80" s="97"/>
      <c r="F80" s="97"/>
      <c r="G80" s="98"/>
      <c r="H80" s="97"/>
      <c r="I80" s="97"/>
      <c r="J80" s="44">
        <f t="shared" si="5"/>
        <v>0</v>
      </c>
      <c r="L80" s="50" cm="1">
        <f t="array" ref="L80">_xlfn.IFS(B80="SCIE-SSCI-AHCI Dergi Q1 (%10)*",450,B80="SCIE-SSCI-AHCI Dergi Q1*",300,B80="SCIE-SSCI-AHCI Dergi Q2*",150,B80="SCIE-SSCI-AHCI Dergi Q3*",90,B80="SCIE-SSCI-AHCI Dergi Q4*",75,B80="ESCI Dergi",50,B80="Scopus",30,B80="Ulakbim TR Dizin Dergi",15,B80="Sobiad, Ebsco, Doaj, Indeks Copernicus",10,B80="",0)</f>
        <v>0</v>
      </c>
      <c r="M80" s="50">
        <f t="shared" si="7"/>
        <v>0</v>
      </c>
      <c r="N80" s="50">
        <f t="shared" si="6"/>
        <v>0</v>
      </c>
    </row>
    <row r="81" spans="1:14">
      <c r="A81" s="27">
        <v>78</v>
      </c>
      <c r="B81" s="96"/>
      <c r="C81" s="97"/>
      <c r="D81" s="97"/>
      <c r="E81" s="97"/>
      <c r="F81" s="97"/>
      <c r="G81" s="98"/>
      <c r="H81" s="97"/>
      <c r="I81" s="97"/>
      <c r="J81" s="44">
        <f t="shared" si="5"/>
        <v>0</v>
      </c>
      <c r="L81" s="50" cm="1">
        <f t="array" ref="L81">_xlfn.IFS(B81="SCIE-SSCI-AHCI Dergi Q1 (%10)*",450,B81="SCIE-SSCI-AHCI Dergi Q1*",300,B81="SCIE-SSCI-AHCI Dergi Q2*",150,B81="SCIE-SSCI-AHCI Dergi Q3*",90,B81="SCIE-SSCI-AHCI Dergi Q4*",75,B81="ESCI Dergi",50,B81="Scopus",30,B81="Ulakbim TR Dizin Dergi",15,B81="Sobiad, Ebsco, Doaj, Indeks Copernicus",10,B81="",0)</f>
        <v>0</v>
      </c>
      <c r="M81" s="50">
        <f t="shared" si="7"/>
        <v>0</v>
      </c>
      <c r="N81" s="50">
        <f t="shared" si="6"/>
        <v>0</v>
      </c>
    </row>
    <row r="82" spans="1:14">
      <c r="A82" s="27">
        <v>79</v>
      </c>
      <c r="B82" s="96"/>
      <c r="C82" s="97"/>
      <c r="D82" s="97"/>
      <c r="E82" s="97"/>
      <c r="F82" s="97"/>
      <c r="G82" s="98"/>
      <c r="H82" s="97"/>
      <c r="I82" s="97"/>
      <c r="J82" s="44">
        <f t="shared" si="5"/>
        <v>0</v>
      </c>
      <c r="L82" s="50" cm="1">
        <f t="array" ref="L82">_xlfn.IFS(B82="SCIE-SSCI-AHCI Dergi Q1 (%10)*",450,B82="SCIE-SSCI-AHCI Dergi Q1*",300,B82="SCIE-SSCI-AHCI Dergi Q2*",150,B82="SCIE-SSCI-AHCI Dergi Q3*",90,B82="SCIE-SSCI-AHCI Dergi Q4*",75,B82="ESCI Dergi",50,B82="Scopus",30,B82="Ulakbim TR Dizin Dergi",15,B82="Sobiad, Ebsco, Doaj, Indeks Copernicus",10,B82="",0)</f>
        <v>0</v>
      </c>
      <c r="M82" s="50">
        <f t="shared" si="7"/>
        <v>0</v>
      </c>
      <c r="N82" s="50">
        <f t="shared" si="6"/>
        <v>0</v>
      </c>
    </row>
    <row r="83" spans="1:14">
      <c r="A83" s="27">
        <v>80</v>
      </c>
      <c r="B83" s="96"/>
      <c r="C83" s="97"/>
      <c r="D83" s="97"/>
      <c r="E83" s="97"/>
      <c r="F83" s="97"/>
      <c r="G83" s="98"/>
      <c r="H83" s="97"/>
      <c r="I83" s="97"/>
      <c r="J83" s="44">
        <f t="shared" si="5"/>
        <v>0</v>
      </c>
      <c r="L83" s="50" cm="1">
        <f t="array" ref="L83">_xlfn.IFS(B83="SCIE-SSCI-AHCI Dergi Q1 (%10)*",450,B83="SCIE-SSCI-AHCI Dergi Q1*",300,B83="SCIE-SSCI-AHCI Dergi Q2*",150,B83="SCIE-SSCI-AHCI Dergi Q3*",90,B83="SCIE-SSCI-AHCI Dergi Q4*",75,B83="ESCI Dergi",50,B83="Scopus",30,B83="Ulakbim TR Dizin Dergi",15,B83="Sobiad, Ebsco, Doaj, Indeks Copernicus",10,B83="",0)</f>
        <v>0</v>
      </c>
      <c r="M83" s="50">
        <f t="shared" si="7"/>
        <v>0</v>
      </c>
      <c r="N83" s="50">
        <f t="shared" si="6"/>
        <v>0</v>
      </c>
    </row>
    <row r="84" spans="1:14">
      <c r="A84" s="27">
        <v>81</v>
      </c>
      <c r="B84" s="96"/>
      <c r="C84" s="97"/>
      <c r="D84" s="97"/>
      <c r="E84" s="97"/>
      <c r="F84" s="97"/>
      <c r="G84" s="98"/>
      <c r="H84" s="97"/>
      <c r="I84" s="97"/>
      <c r="J84" s="44">
        <f t="shared" si="5"/>
        <v>0</v>
      </c>
      <c r="L84" s="50" cm="1">
        <f t="array" ref="L84">_xlfn.IFS(B84="SCIE-SSCI-AHCI Dergi Q1 (%10)*",450,B84="SCIE-SSCI-AHCI Dergi Q1*",300,B84="SCIE-SSCI-AHCI Dergi Q2*",150,B84="SCIE-SSCI-AHCI Dergi Q3*",90,B84="SCIE-SSCI-AHCI Dergi Q4*",75,B84="ESCI Dergi",50,B84="Scopus",30,B84="Ulakbim TR Dizin Dergi",15,B84="Sobiad, Ebsco, Doaj, Indeks Copernicus",10,B84="",0)</f>
        <v>0</v>
      </c>
      <c r="M84" s="50">
        <f t="shared" si="7"/>
        <v>0</v>
      </c>
      <c r="N84" s="50">
        <f t="shared" si="6"/>
        <v>0</v>
      </c>
    </row>
    <row r="85" spans="1:14">
      <c r="A85" s="27">
        <v>82</v>
      </c>
      <c r="B85" s="96"/>
      <c r="C85" s="97"/>
      <c r="D85" s="97"/>
      <c r="E85" s="97"/>
      <c r="F85" s="97"/>
      <c r="G85" s="98"/>
      <c r="H85" s="97"/>
      <c r="I85" s="97"/>
      <c r="J85" s="44">
        <f t="shared" si="5"/>
        <v>0</v>
      </c>
      <c r="L85" s="50" cm="1">
        <f t="array" ref="L85">_xlfn.IFS(B85="SCIE-SSCI-AHCI Dergi Q1 (%10)*",450,B85="SCIE-SSCI-AHCI Dergi Q1*",300,B85="SCIE-SSCI-AHCI Dergi Q2*",150,B85="SCIE-SSCI-AHCI Dergi Q3*",90,B85="SCIE-SSCI-AHCI Dergi Q4*",75,B85="ESCI Dergi",50,B85="Scopus",30,B85="Ulakbim TR Dizin Dergi",15,B85="Sobiad, Ebsco, Doaj, Indeks Copernicus",10,B85="",0)</f>
        <v>0</v>
      </c>
      <c r="M85" s="50">
        <f t="shared" si="7"/>
        <v>0</v>
      </c>
      <c r="N85" s="50">
        <f t="shared" si="6"/>
        <v>0</v>
      </c>
    </row>
    <row r="86" spans="1:14">
      <c r="A86" s="27">
        <v>83</v>
      </c>
      <c r="B86" s="96"/>
      <c r="C86" s="97"/>
      <c r="D86" s="97"/>
      <c r="E86" s="97"/>
      <c r="F86" s="97"/>
      <c r="G86" s="98"/>
      <c r="H86" s="97"/>
      <c r="I86" s="97"/>
      <c r="J86" s="44">
        <f t="shared" si="5"/>
        <v>0</v>
      </c>
      <c r="L86" s="50" cm="1">
        <f t="array" ref="L86">_xlfn.IFS(B86="SCIE-SSCI-AHCI Dergi Q1 (%10)*",450,B86="SCIE-SSCI-AHCI Dergi Q1*",300,B86="SCIE-SSCI-AHCI Dergi Q2*",150,B86="SCIE-SSCI-AHCI Dergi Q3*",90,B86="SCIE-SSCI-AHCI Dergi Q4*",75,B86="ESCI Dergi",50,B86="Scopus",30,B86="Ulakbim TR Dizin Dergi",15,B86="Sobiad, Ebsco, Doaj, Indeks Copernicus",10,B86="",0)</f>
        <v>0</v>
      </c>
      <c r="M86" s="50">
        <f t="shared" si="7"/>
        <v>0</v>
      </c>
      <c r="N86" s="50">
        <f t="shared" si="6"/>
        <v>0</v>
      </c>
    </row>
    <row r="87" spans="1:14">
      <c r="A87" s="27">
        <v>84</v>
      </c>
      <c r="B87" s="96"/>
      <c r="C87" s="97"/>
      <c r="D87" s="97"/>
      <c r="E87" s="97"/>
      <c r="F87" s="97"/>
      <c r="G87" s="98"/>
      <c r="H87" s="97"/>
      <c r="I87" s="97"/>
      <c r="J87" s="44">
        <f t="shared" si="5"/>
        <v>0</v>
      </c>
      <c r="L87" s="50" cm="1">
        <f t="array" ref="L87">_xlfn.IFS(B87="SCIE-SSCI-AHCI Dergi Q1 (%10)*",450,B87="SCIE-SSCI-AHCI Dergi Q1*",300,B87="SCIE-SSCI-AHCI Dergi Q2*",150,B87="SCIE-SSCI-AHCI Dergi Q3*",90,B87="SCIE-SSCI-AHCI Dergi Q4*",75,B87="ESCI Dergi",50,B87="Scopus",30,B87="Ulakbim TR Dizin Dergi",15,B87="Sobiad, Ebsco, Doaj, Indeks Copernicus",10,B87="",0)</f>
        <v>0</v>
      </c>
      <c r="M87" s="50">
        <f t="shared" si="7"/>
        <v>0</v>
      </c>
      <c r="N87" s="50">
        <f t="shared" si="6"/>
        <v>0</v>
      </c>
    </row>
    <row r="88" spans="1:14">
      <c r="A88" s="27">
        <v>85</v>
      </c>
      <c r="B88" s="96"/>
      <c r="C88" s="97"/>
      <c r="D88" s="97"/>
      <c r="E88" s="97"/>
      <c r="F88" s="97"/>
      <c r="G88" s="98"/>
      <c r="H88" s="97"/>
      <c r="I88" s="97"/>
      <c r="J88" s="44">
        <f t="shared" si="5"/>
        <v>0</v>
      </c>
      <c r="L88" s="50" cm="1">
        <f t="array" ref="L88">_xlfn.IFS(B88="SCIE-SSCI-AHCI Dergi Q1 (%10)*",450,B88="SCIE-SSCI-AHCI Dergi Q1*",300,B88="SCIE-SSCI-AHCI Dergi Q2*",150,B88="SCIE-SSCI-AHCI Dergi Q3*",90,B88="SCIE-SSCI-AHCI Dergi Q4*",75,B88="ESCI Dergi",50,B88="Scopus",30,B88="Ulakbim TR Dizin Dergi",15,B88="Sobiad, Ebsco, Doaj, Indeks Copernicus",10,B88="",0)</f>
        <v>0</v>
      </c>
      <c r="M88" s="50">
        <f t="shared" si="7"/>
        <v>0</v>
      </c>
      <c r="N88" s="50">
        <f t="shared" si="6"/>
        <v>0</v>
      </c>
    </row>
    <row r="89" spans="1:14">
      <c r="A89" s="27">
        <v>86</v>
      </c>
      <c r="B89" s="96"/>
      <c r="C89" s="97"/>
      <c r="D89" s="97"/>
      <c r="E89" s="97"/>
      <c r="F89" s="97"/>
      <c r="G89" s="98"/>
      <c r="H89" s="97"/>
      <c r="I89" s="97"/>
      <c r="J89" s="44">
        <f t="shared" si="5"/>
        <v>0</v>
      </c>
      <c r="L89" s="50" cm="1">
        <f t="array" ref="L89">_xlfn.IFS(B89="SCIE-SSCI-AHCI Dergi Q1 (%10)*",450,B89="SCIE-SSCI-AHCI Dergi Q1*",300,B89="SCIE-SSCI-AHCI Dergi Q2*",150,B89="SCIE-SSCI-AHCI Dergi Q3*",90,B89="SCIE-SSCI-AHCI Dergi Q4*",75,B89="ESCI Dergi",50,B89="Scopus",30,B89="Ulakbim TR Dizin Dergi",15,B89="Sobiad, Ebsco, Doaj, Indeks Copernicus",10,B89="",0)</f>
        <v>0</v>
      </c>
      <c r="M89" s="50">
        <f t="shared" si="7"/>
        <v>0</v>
      </c>
      <c r="N89" s="50">
        <f t="shared" si="6"/>
        <v>0</v>
      </c>
    </row>
    <row r="90" spans="1:14">
      <c r="A90" s="27">
        <v>87</v>
      </c>
      <c r="B90" s="96"/>
      <c r="C90" s="97"/>
      <c r="D90" s="97"/>
      <c r="E90" s="97"/>
      <c r="F90" s="97"/>
      <c r="G90" s="98"/>
      <c r="H90" s="97"/>
      <c r="I90" s="97"/>
      <c r="J90" s="44">
        <f t="shared" si="5"/>
        <v>0</v>
      </c>
      <c r="L90" s="50" cm="1">
        <f t="array" ref="L90">_xlfn.IFS(B90="SCIE-SSCI-AHCI Dergi Q1 (%10)*",450,B90="SCIE-SSCI-AHCI Dergi Q1*",300,B90="SCIE-SSCI-AHCI Dergi Q2*",150,B90="SCIE-SSCI-AHCI Dergi Q3*",90,B90="SCIE-SSCI-AHCI Dergi Q4*",75,B90="ESCI Dergi",50,B90="Scopus",30,B90="Ulakbim TR Dizin Dergi",15,B90="Sobiad, Ebsco, Doaj, Indeks Copernicus",10,B90="",0)</f>
        <v>0</v>
      </c>
      <c r="M90" s="50">
        <f t="shared" si="7"/>
        <v>0</v>
      </c>
      <c r="N90" s="50">
        <f t="shared" si="6"/>
        <v>0</v>
      </c>
    </row>
    <row r="91" spans="1:14">
      <c r="A91" s="27">
        <v>88</v>
      </c>
      <c r="B91" s="96"/>
      <c r="C91" s="97"/>
      <c r="D91" s="97"/>
      <c r="E91" s="97"/>
      <c r="F91" s="97"/>
      <c r="G91" s="98"/>
      <c r="H91" s="97"/>
      <c r="I91" s="97"/>
      <c r="J91" s="44">
        <f t="shared" si="5"/>
        <v>0</v>
      </c>
      <c r="L91" s="50" cm="1">
        <f t="array" ref="L91">_xlfn.IFS(B91="SCIE-SSCI-AHCI Dergi Q1 (%10)*",450,B91="SCIE-SSCI-AHCI Dergi Q1*",300,B91="SCIE-SSCI-AHCI Dergi Q2*",150,B91="SCIE-SSCI-AHCI Dergi Q3*",90,B91="SCIE-SSCI-AHCI Dergi Q4*",75,B91="ESCI Dergi",50,B91="Scopus",30,B91="Ulakbim TR Dizin Dergi",15,B91="Sobiad, Ebsco, Doaj, Indeks Copernicus",10,B91="",0)</f>
        <v>0</v>
      </c>
      <c r="M91" s="50">
        <f t="shared" si="7"/>
        <v>0</v>
      </c>
      <c r="N91" s="50">
        <f t="shared" si="6"/>
        <v>0</v>
      </c>
    </row>
    <row r="92" spans="1:14">
      <c r="A92" s="27">
        <v>89</v>
      </c>
      <c r="B92" s="96"/>
      <c r="C92" s="97"/>
      <c r="D92" s="97"/>
      <c r="E92" s="97"/>
      <c r="F92" s="97"/>
      <c r="G92" s="98"/>
      <c r="H92" s="97"/>
      <c r="I92" s="97"/>
      <c r="J92" s="44">
        <f t="shared" si="5"/>
        <v>0</v>
      </c>
      <c r="L92" s="50" cm="1">
        <f t="array" ref="L92">_xlfn.IFS(B92="SCIE-SSCI-AHCI Dergi Q1 (%10)*",450,B92="SCIE-SSCI-AHCI Dergi Q1*",300,B92="SCIE-SSCI-AHCI Dergi Q2*",150,B92="SCIE-SSCI-AHCI Dergi Q3*",90,B92="SCIE-SSCI-AHCI Dergi Q4*",75,B92="ESCI Dergi",50,B92="Scopus",30,B92="Ulakbim TR Dizin Dergi",15,B92="Sobiad, Ebsco, Doaj, Indeks Copernicus",10,B92="",0)</f>
        <v>0</v>
      </c>
      <c r="M92" s="50">
        <f t="shared" si="7"/>
        <v>0</v>
      </c>
      <c r="N92" s="50">
        <f t="shared" si="6"/>
        <v>0</v>
      </c>
    </row>
    <row r="93" spans="1:14">
      <c r="A93" s="27">
        <v>90</v>
      </c>
      <c r="B93" s="96"/>
      <c r="C93" s="97"/>
      <c r="D93" s="97"/>
      <c r="E93" s="97"/>
      <c r="F93" s="97"/>
      <c r="G93" s="98"/>
      <c r="H93" s="97"/>
      <c r="I93" s="97"/>
      <c r="J93" s="44">
        <f t="shared" si="5"/>
        <v>0</v>
      </c>
      <c r="L93" s="50" cm="1">
        <f t="array" ref="L93">_xlfn.IFS(B93="SCIE-SSCI-AHCI Dergi Q1 (%10)*",450,B93="SCIE-SSCI-AHCI Dergi Q1*",300,B93="SCIE-SSCI-AHCI Dergi Q2*",150,B93="SCIE-SSCI-AHCI Dergi Q3*",90,B93="SCIE-SSCI-AHCI Dergi Q4*",75,B93="ESCI Dergi",50,B93="Scopus",30,B93="Ulakbim TR Dizin Dergi",15,B93="Sobiad, Ebsco, Doaj, Indeks Copernicus",10,B93="",0)</f>
        <v>0</v>
      </c>
      <c r="M93" s="50">
        <f t="shared" si="7"/>
        <v>0</v>
      </c>
      <c r="N93" s="50">
        <f t="shared" si="6"/>
        <v>0</v>
      </c>
    </row>
    <row r="94" spans="1:14">
      <c r="A94" s="27">
        <v>91</v>
      </c>
      <c r="B94" s="96"/>
      <c r="C94" s="97"/>
      <c r="D94" s="97"/>
      <c r="E94" s="97"/>
      <c r="F94" s="97"/>
      <c r="G94" s="98"/>
      <c r="H94" s="97"/>
      <c r="I94" s="97"/>
      <c r="J94" s="44">
        <f t="shared" si="5"/>
        <v>0</v>
      </c>
      <c r="L94" s="50" cm="1">
        <f t="array" ref="L94">_xlfn.IFS(B94="SCIE-SSCI-AHCI Dergi Q1 (%10)*",450,B94="SCIE-SSCI-AHCI Dergi Q1*",300,B94="SCIE-SSCI-AHCI Dergi Q2*",150,B94="SCIE-SSCI-AHCI Dergi Q3*",90,B94="SCIE-SSCI-AHCI Dergi Q4*",75,B94="ESCI Dergi",50,B94="Scopus",30,B94="Ulakbim TR Dizin Dergi",15,B94="Sobiad, Ebsco, Doaj, Indeks Copernicus",10,B94="",0)</f>
        <v>0</v>
      </c>
      <c r="M94" s="50">
        <f t="shared" si="7"/>
        <v>0</v>
      </c>
      <c r="N94" s="50">
        <f t="shared" si="6"/>
        <v>0</v>
      </c>
    </row>
    <row r="95" spans="1:14">
      <c r="A95" s="27">
        <v>92</v>
      </c>
      <c r="B95" s="96"/>
      <c r="C95" s="97"/>
      <c r="D95" s="97"/>
      <c r="E95" s="97"/>
      <c r="F95" s="97"/>
      <c r="G95" s="98"/>
      <c r="H95" s="97"/>
      <c r="I95" s="97"/>
      <c r="J95" s="44">
        <f t="shared" si="5"/>
        <v>0</v>
      </c>
      <c r="L95" s="50" cm="1">
        <f t="array" ref="L95">_xlfn.IFS(B95="SCIE-SSCI-AHCI Dergi Q1 (%10)*",450,B95="SCIE-SSCI-AHCI Dergi Q1*",300,B95="SCIE-SSCI-AHCI Dergi Q2*",150,B95="SCIE-SSCI-AHCI Dergi Q3*",90,B95="SCIE-SSCI-AHCI Dergi Q4*",75,B95="ESCI Dergi",50,B95="Scopus",30,B95="Ulakbim TR Dizin Dergi",15,B95="Sobiad, Ebsco, Doaj, Indeks Copernicus",10,B95="",0)</f>
        <v>0</v>
      </c>
      <c r="M95" s="50">
        <f t="shared" si="7"/>
        <v>0</v>
      </c>
      <c r="N95" s="50">
        <f t="shared" si="6"/>
        <v>0</v>
      </c>
    </row>
    <row r="96" spans="1:14">
      <c r="A96" s="27">
        <v>93</v>
      </c>
      <c r="B96" s="96"/>
      <c r="C96" s="97"/>
      <c r="D96" s="97"/>
      <c r="E96" s="97"/>
      <c r="F96" s="97"/>
      <c r="G96" s="98"/>
      <c r="H96" s="97"/>
      <c r="I96" s="97"/>
      <c r="J96" s="44">
        <f t="shared" si="5"/>
        <v>0</v>
      </c>
      <c r="L96" s="50" cm="1">
        <f t="array" ref="L96">_xlfn.IFS(B96="SCIE-SSCI-AHCI Dergi Q1 (%10)*",450,B96="SCIE-SSCI-AHCI Dergi Q1*",300,B96="SCIE-SSCI-AHCI Dergi Q2*",150,B96="SCIE-SSCI-AHCI Dergi Q3*",90,B96="SCIE-SSCI-AHCI Dergi Q4*",75,B96="ESCI Dergi",50,B96="Scopus",30,B96="Ulakbim TR Dizin Dergi",15,B96="Sobiad, Ebsco, Doaj, Indeks Copernicus",10,B96="",0)</f>
        <v>0</v>
      </c>
      <c r="M96" s="50">
        <f t="shared" si="7"/>
        <v>0</v>
      </c>
      <c r="N96" s="50">
        <f t="shared" si="6"/>
        <v>0</v>
      </c>
    </row>
    <row r="97" spans="1:14">
      <c r="A97" s="27">
        <v>94</v>
      </c>
      <c r="B97" s="96"/>
      <c r="C97" s="97"/>
      <c r="D97" s="97"/>
      <c r="E97" s="97"/>
      <c r="F97" s="97"/>
      <c r="G97" s="98"/>
      <c r="H97" s="97"/>
      <c r="I97" s="97"/>
      <c r="J97" s="44">
        <f t="shared" si="5"/>
        <v>0</v>
      </c>
      <c r="L97" s="50" cm="1">
        <f t="array" ref="L97">_xlfn.IFS(B97="SCIE-SSCI-AHCI Dergi Q1 (%10)*",450,B97="SCIE-SSCI-AHCI Dergi Q1*",300,B97="SCIE-SSCI-AHCI Dergi Q2*",150,B97="SCIE-SSCI-AHCI Dergi Q3*",90,B97="SCIE-SSCI-AHCI Dergi Q4*",75,B97="ESCI Dergi",50,B97="Scopus",30,B97="Ulakbim TR Dizin Dergi",15,B97="Sobiad, Ebsco, Doaj, Indeks Copernicus",10,B97="",0)</f>
        <v>0</v>
      </c>
      <c r="M97" s="50">
        <f t="shared" si="7"/>
        <v>0</v>
      </c>
      <c r="N97" s="50">
        <f t="shared" si="6"/>
        <v>0</v>
      </c>
    </row>
    <row r="98" spans="1:14">
      <c r="A98" s="27">
        <v>95</v>
      </c>
      <c r="B98" s="96"/>
      <c r="C98" s="97"/>
      <c r="D98" s="97"/>
      <c r="E98" s="97"/>
      <c r="F98" s="97"/>
      <c r="G98" s="98"/>
      <c r="H98" s="97"/>
      <c r="I98" s="97"/>
      <c r="J98" s="44">
        <f t="shared" si="5"/>
        <v>0</v>
      </c>
      <c r="L98" s="50" cm="1">
        <f t="array" ref="L98">_xlfn.IFS(B98="SCIE-SSCI-AHCI Dergi Q1 (%10)*",450,B98="SCIE-SSCI-AHCI Dergi Q1*",300,B98="SCIE-SSCI-AHCI Dergi Q2*",150,B98="SCIE-SSCI-AHCI Dergi Q3*",90,B98="SCIE-SSCI-AHCI Dergi Q4*",75,B98="ESCI Dergi",50,B98="Scopus",30,B98="Ulakbim TR Dizin Dergi",15,B98="Sobiad, Ebsco, Doaj, Indeks Copernicus",10,B98="",0)</f>
        <v>0</v>
      </c>
      <c r="M98" s="50">
        <f t="shared" si="7"/>
        <v>0</v>
      </c>
      <c r="N98" s="50">
        <f t="shared" si="6"/>
        <v>0</v>
      </c>
    </row>
    <row r="99" spans="1:14">
      <c r="A99" s="27">
        <v>96</v>
      </c>
      <c r="B99" s="96"/>
      <c r="C99" s="97"/>
      <c r="D99" s="97"/>
      <c r="E99" s="97"/>
      <c r="F99" s="97"/>
      <c r="G99" s="98"/>
      <c r="H99" s="97"/>
      <c r="I99" s="97"/>
      <c r="J99" s="44">
        <f t="shared" si="5"/>
        <v>0</v>
      </c>
      <c r="L99" s="50" cm="1">
        <f t="array" ref="L99">_xlfn.IFS(B99="SCIE-SSCI-AHCI Dergi Q1 (%10)*",450,B99="SCIE-SSCI-AHCI Dergi Q1*",300,B99="SCIE-SSCI-AHCI Dergi Q2*",150,B99="SCIE-SSCI-AHCI Dergi Q3*",90,B99="SCIE-SSCI-AHCI Dergi Q4*",75,B99="ESCI Dergi",50,B99="Scopus",30,B99="Ulakbim TR Dizin Dergi",15,B99="Sobiad, Ebsco, Doaj, Indeks Copernicus",10,B99="",0)</f>
        <v>0</v>
      </c>
      <c r="M99" s="50">
        <f t="shared" si="7"/>
        <v>0</v>
      </c>
      <c r="N99" s="50">
        <f t="shared" si="6"/>
        <v>0</v>
      </c>
    </row>
    <row r="100" spans="1:14">
      <c r="A100" s="27">
        <v>97</v>
      </c>
      <c r="B100" s="96"/>
      <c r="C100" s="97"/>
      <c r="D100" s="97"/>
      <c r="E100" s="97"/>
      <c r="F100" s="97"/>
      <c r="G100" s="98"/>
      <c r="H100" s="97"/>
      <c r="I100" s="97"/>
      <c r="J100" s="44">
        <f t="shared" si="5"/>
        <v>0</v>
      </c>
      <c r="L100" s="50" cm="1">
        <f t="array" ref="L100">_xlfn.IFS(B100="SCIE-SSCI-AHCI Dergi Q1 (%10)*",450,B100="SCIE-SSCI-AHCI Dergi Q1*",300,B100="SCIE-SSCI-AHCI Dergi Q2*",150,B100="SCIE-SSCI-AHCI Dergi Q3*",90,B100="SCIE-SSCI-AHCI Dergi Q4*",75,B100="ESCI Dergi",50,B100="Scopus",30,B100="Ulakbim TR Dizin Dergi",15,B100="Sobiad, Ebsco, Doaj, Indeks Copernicus",10,B100="",0)</f>
        <v>0</v>
      </c>
      <c r="M100" s="50">
        <f t="shared" si="7"/>
        <v>0</v>
      </c>
      <c r="N100" s="50">
        <f t="shared" si="6"/>
        <v>0</v>
      </c>
    </row>
    <row r="101" spans="1:14">
      <c r="A101" s="27">
        <v>98</v>
      </c>
      <c r="B101" s="96"/>
      <c r="C101" s="97"/>
      <c r="D101" s="97"/>
      <c r="E101" s="97"/>
      <c r="F101" s="97"/>
      <c r="G101" s="98"/>
      <c r="H101" s="97"/>
      <c r="I101" s="97"/>
      <c r="J101" s="44">
        <f t="shared" si="5"/>
        <v>0</v>
      </c>
      <c r="L101" s="50" cm="1">
        <f t="array" ref="L101">_xlfn.IFS(B101="SCIE-SSCI-AHCI Dergi Q1 (%10)*",450,B101="SCIE-SSCI-AHCI Dergi Q1*",300,B101="SCIE-SSCI-AHCI Dergi Q2*",150,B101="SCIE-SSCI-AHCI Dergi Q3*",90,B101="SCIE-SSCI-AHCI Dergi Q4*",75,B101="ESCI Dergi",50,B101="Scopus",30,B101="Ulakbim TR Dizin Dergi",15,B101="Sobiad, Ebsco, Doaj, Indeks Copernicus",10,B101="",0)</f>
        <v>0</v>
      </c>
      <c r="M101" s="50">
        <f t="shared" si="7"/>
        <v>0</v>
      </c>
      <c r="N101" s="50">
        <f t="shared" si="6"/>
        <v>0</v>
      </c>
    </row>
  </sheetData>
  <sheetProtection algorithmName="SHA-512" hashValue="nzTvwVEA8xboa9S5bFVQKIXM1sV5rUDr4xLxVMiIJ7WLoQeCAlHFfAwfYxuQ+ZJfVSAVZedU/mEJz07P9of0bQ==" saltValue="1AyE7X3mtujwVzjGle0Hyw==" spinCount="100000" sheet="1" pivotTables="0"/>
  <dataConsolidate/>
  <mergeCells count="2">
    <mergeCell ref="A1:I1"/>
    <mergeCell ref="A2:I2"/>
  </mergeCells>
  <phoneticPr fontId="20" type="noConversion"/>
  <dataValidations count="5">
    <dataValidation type="list" allowBlank="1" showInputMessage="1" showErrorMessage="1" sqref="B4:B101" xr:uid="{FF2840B8-A25D-DD49-85DF-67AA0E806B0F}">
      <formula1>$Q$4:$Q$12</formula1>
    </dataValidation>
    <dataValidation type="list" allowBlank="1" showInputMessage="1" showErrorMessage="1" sqref="C4:C101" xr:uid="{F5FAF44F-CEDD-9A4D-86AA-C708BA50DC04}">
      <formula1>$Q$14:$Q$15</formula1>
    </dataValidation>
    <dataValidation type="list" allowBlank="1" showInputMessage="1" showErrorMessage="1" sqref="D4:D101" xr:uid="{80CFED21-6CA0-EE45-BCB1-C1BC9DD4BD46}">
      <formula1>$Q$17:$Q$20</formula1>
    </dataValidation>
    <dataValidation type="list" allowBlank="1" showInputMessage="1" showErrorMessage="1" sqref="E4:E101" xr:uid="{3EF92764-68F9-5C40-A044-0A9E84DCBCC9}">
      <formula1>$Q$22:$Q$23</formula1>
    </dataValidation>
    <dataValidation type="list" allowBlank="1" showInputMessage="1" showErrorMessage="1" sqref="F4:F101" xr:uid="{BCF4246B-693E-B74D-BBD0-B04B44DAEC2B}">
      <formula1>$Q$25:$Q$27</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76AB2B89-62F2-204F-8F46-D19CE7A0E4D8}">
          <x14:formula1>
            <xm:f>'Aday Bilgileri'!#REF!</xm:f>
          </x14:formula1>
          <xm:sqref>B102:C102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547A58-F417-F54A-B231-D64B8BE91E0B}">
  <dimension ref="A1:U103"/>
  <sheetViews>
    <sheetView workbookViewId="0">
      <selection activeCell="E4" sqref="E4"/>
    </sheetView>
  </sheetViews>
  <sheetFormatPr defaultColWidth="10.75" defaultRowHeight="15.75"/>
  <cols>
    <col min="1" max="1" width="9" style="35" customWidth="1"/>
    <col min="2" max="2" width="23" style="35" customWidth="1"/>
    <col min="3" max="6" width="12.5" style="35" customWidth="1"/>
    <col min="7" max="7" width="78" style="33" customWidth="1"/>
    <col min="8" max="8" width="21.5" style="34" customWidth="1"/>
    <col min="9" max="9" width="10.75" style="33"/>
    <col min="10" max="10" width="18" style="53" customWidth="1"/>
    <col min="11" max="11" width="15.25" style="53" customWidth="1"/>
    <col min="12" max="12" width="17" style="53" customWidth="1"/>
    <col min="13" max="14" width="23.75" style="60" customWidth="1"/>
    <col min="15" max="15" width="23.75" style="53" customWidth="1"/>
    <col min="16" max="16" width="23.75" style="60" customWidth="1"/>
    <col min="17" max="20" width="10.75" style="60"/>
    <col min="21" max="16384" width="10.75" style="33"/>
  </cols>
  <sheetData>
    <row r="1" spans="1:21" ht="45" customHeight="1" thickBot="1">
      <c r="A1" s="179" t="s">
        <v>55</v>
      </c>
      <c r="B1" s="180"/>
      <c r="C1" s="180"/>
      <c r="D1" s="180"/>
      <c r="E1" s="180"/>
      <c r="F1" s="180"/>
      <c r="G1" s="180"/>
      <c r="H1" s="44" t="s">
        <v>144</v>
      </c>
    </row>
    <row r="2" spans="1:21" ht="70.150000000000006" customHeight="1">
      <c r="A2" s="181" t="s">
        <v>66</v>
      </c>
      <c r="B2" s="182"/>
      <c r="C2" s="182"/>
      <c r="D2" s="182"/>
      <c r="E2" s="182"/>
      <c r="F2" s="182"/>
      <c r="G2" s="182"/>
      <c r="H2" s="65">
        <f>SUM(H4:H101)</f>
        <v>0</v>
      </c>
    </row>
    <row r="3" spans="1:21" s="34" customFormat="1" ht="34.15" customHeight="1">
      <c r="A3" s="30" t="s">
        <v>46</v>
      </c>
      <c r="B3" s="32" t="s">
        <v>47</v>
      </c>
      <c r="C3" s="32" t="s">
        <v>48</v>
      </c>
      <c r="D3" s="32" t="s">
        <v>51</v>
      </c>
      <c r="E3" s="32" t="s">
        <v>52</v>
      </c>
      <c r="F3" s="32" t="s">
        <v>203</v>
      </c>
      <c r="G3" s="32" t="s">
        <v>136</v>
      </c>
      <c r="H3" s="44" t="s">
        <v>129</v>
      </c>
      <c r="J3" s="49" t="s">
        <v>141</v>
      </c>
      <c r="K3" s="49" t="s">
        <v>142</v>
      </c>
      <c r="L3" s="49" t="s">
        <v>143</v>
      </c>
      <c r="M3" s="49"/>
      <c r="N3" s="40" t="s">
        <v>95</v>
      </c>
      <c r="O3" s="40" t="s">
        <v>79</v>
      </c>
      <c r="P3" s="40"/>
      <c r="Q3" s="40"/>
      <c r="R3" s="40"/>
      <c r="S3" s="40"/>
      <c r="T3" s="40"/>
      <c r="U3" s="46"/>
    </row>
    <row r="4" spans="1:21" ht="36" customHeight="1">
      <c r="A4" s="27">
        <v>1</v>
      </c>
      <c r="B4" s="54"/>
      <c r="C4" s="54"/>
      <c r="D4" s="54"/>
      <c r="E4" s="54"/>
      <c r="F4" s="87"/>
      <c r="G4" s="62"/>
      <c r="H4" s="44">
        <f>L4</f>
        <v>0</v>
      </c>
      <c r="J4" s="53" cm="1">
        <f t="array" ref="J4">_xlfn.IFS(B4="SENSE A",200,B4="SENSE B",150,B4="SENSE C",120,B4="SENSE D",100,B4="SENSE E",80,B4="Uluslararası",30,B4="Ulusal",20,B4="",0)</f>
        <v>0</v>
      </c>
      <c r="K4" s="53" cm="1">
        <f t="array" ref="K4">_xlfn.IFS(D4="Editör",J4,D4="Yazar",J4/C4,D4="",0)</f>
        <v>0</v>
      </c>
      <c r="L4" s="53" cm="1">
        <f t="array" ref="L4">_xlfn.IFS(E4="Kitap",K4,E4="Kitap Bölümü",K4/2,E4="",0)</f>
        <v>0</v>
      </c>
      <c r="N4" s="40" t="s">
        <v>104</v>
      </c>
      <c r="O4" s="40" t="s">
        <v>118</v>
      </c>
      <c r="P4" s="40"/>
      <c r="Q4" s="40"/>
      <c r="R4" s="40"/>
      <c r="S4" s="40"/>
      <c r="T4" s="40"/>
      <c r="U4" s="46"/>
    </row>
    <row r="5" spans="1:21" ht="36" customHeight="1">
      <c r="A5" s="27">
        <v>2</v>
      </c>
      <c r="B5" s="54"/>
      <c r="C5" s="54"/>
      <c r="D5" s="54"/>
      <c r="E5" s="54"/>
      <c r="F5" s="87"/>
      <c r="G5" s="62"/>
      <c r="H5" s="44">
        <f t="shared" ref="H5:H68" si="0">L5</f>
        <v>0</v>
      </c>
      <c r="J5" s="53" cm="1">
        <f t="array" ref="J5">_xlfn.IFS(B5="SENSE A",200,B5="SENSE B",150,B5="SENSE C",120,B5="SENSE D",100,B5="SENSE E",80,B5="Uluslararası",30,B5="Ulusal",20,B5="",0)</f>
        <v>0</v>
      </c>
      <c r="K5" s="53" cm="1">
        <f t="array" ref="K5">_xlfn.IFS(D5="Editör",J5,D5="Yazar",J5/C5,D5="",0)</f>
        <v>0</v>
      </c>
      <c r="L5" s="53" cm="1">
        <f t="array" ref="L5">_xlfn.IFS(E5="Kitap",K5,E5="Kitap Bölümü",K5/2,E5="",0)</f>
        <v>0</v>
      </c>
      <c r="N5" s="40" t="s">
        <v>105</v>
      </c>
      <c r="O5" s="40" t="s">
        <v>119</v>
      </c>
      <c r="P5" s="40"/>
      <c r="Q5" s="40"/>
      <c r="S5" s="40"/>
      <c r="T5" s="40"/>
      <c r="U5" s="46"/>
    </row>
    <row r="6" spans="1:21" ht="36" customHeight="1">
      <c r="A6" s="27">
        <v>3</v>
      </c>
      <c r="B6" s="54"/>
      <c r="C6" s="54"/>
      <c r="D6" s="54"/>
      <c r="E6" s="54"/>
      <c r="F6" s="87"/>
      <c r="G6" s="62"/>
      <c r="H6" s="44">
        <f t="shared" si="0"/>
        <v>0</v>
      </c>
      <c r="J6" s="53" cm="1">
        <f t="array" ref="J6">_xlfn.IFS(B6="SENSE A",200,B6="SENSE B",150,B6="SENSE C",120,B6="SENSE D",100,B6="SENSE E",80,B6="Uluslararası",30,B6="Ulusal",20,B6="",0)</f>
        <v>0</v>
      </c>
      <c r="K6" s="53" cm="1">
        <f t="array" ref="K6">_xlfn.IFS(D6="Editör",J6,D6="Yazar",J6/C6,D6="",0)</f>
        <v>0</v>
      </c>
      <c r="L6" s="53" cm="1">
        <f t="array" ref="L6">_xlfn.IFS(E6="Kitap",K6,E6="Kitap Bölümü",K6/2,E6="",0)</f>
        <v>0</v>
      </c>
      <c r="N6" s="40"/>
      <c r="O6" s="42"/>
      <c r="P6" s="40"/>
      <c r="Q6" s="40"/>
      <c r="S6" s="40"/>
      <c r="T6" s="40"/>
      <c r="U6" s="46"/>
    </row>
    <row r="7" spans="1:21" ht="36" customHeight="1">
      <c r="A7" s="27">
        <v>4</v>
      </c>
      <c r="B7" s="54"/>
      <c r="C7" s="54"/>
      <c r="D7" s="54"/>
      <c r="E7" s="54"/>
      <c r="F7" s="87"/>
      <c r="G7" s="62"/>
      <c r="H7" s="44">
        <f t="shared" si="0"/>
        <v>0</v>
      </c>
      <c r="J7" s="53" cm="1">
        <f t="array" ref="J7">_xlfn.IFS(B7="SENSE A",200,B7="SENSE B",150,B7="SENSE C",120,B7="SENSE D",100,B7="SENSE E",80,B7="Uluslararası",30,B7="Ulusal",20,B7="",0)</f>
        <v>0</v>
      </c>
      <c r="K7" s="53" cm="1">
        <f t="array" ref="K7">_xlfn.IFS(D7="Editör",J7,D7="Yazar",J7/C7,D7="",0)</f>
        <v>0</v>
      </c>
      <c r="L7" s="53" cm="1">
        <f t="array" ref="L7">_xlfn.IFS(E7="Kitap",K7,E7="Kitap Bölümü",K7/2,E7="",0)</f>
        <v>0</v>
      </c>
      <c r="N7" s="40" t="s">
        <v>97</v>
      </c>
      <c r="O7" s="42" t="s">
        <v>86</v>
      </c>
      <c r="P7" s="40" t="s">
        <v>25</v>
      </c>
      <c r="Q7" s="40"/>
      <c r="S7" s="40"/>
      <c r="T7" s="40"/>
      <c r="U7" s="46"/>
    </row>
    <row r="8" spans="1:21" ht="36" customHeight="1">
      <c r="A8" s="27">
        <v>5</v>
      </c>
      <c r="B8" s="54"/>
      <c r="C8" s="54"/>
      <c r="D8" s="54"/>
      <c r="E8" s="54"/>
      <c r="F8" s="87"/>
      <c r="G8" s="62"/>
      <c r="H8" s="44">
        <f t="shared" si="0"/>
        <v>0</v>
      </c>
      <c r="J8" s="53" cm="1">
        <f t="array" ref="J8">_xlfn.IFS(B8="SENSE A",200,B8="SENSE B",150,B8="SENSE C",120,B8="SENSE D",100,B8="SENSE E",80,B8="Uluslararası",30,B8="Ulusal",20,B8="",0)</f>
        <v>0</v>
      </c>
      <c r="K8" s="53" cm="1">
        <f t="array" ref="K8">_xlfn.IFS(D8="Editör",J8,D8="Yazar",J8/C8,D8="",0)</f>
        <v>0</v>
      </c>
      <c r="L8" s="53" cm="1">
        <f t="array" ref="L8">_xlfn.IFS(E8="Kitap",K8,E8="Kitap Bölümü",K8/2,E8="",0)</f>
        <v>0</v>
      </c>
      <c r="N8" s="61" t="s">
        <v>98</v>
      </c>
      <c r="O8" s="42" t="s">
        <v>85</v>
      </c>
      <c r="P8" s="42" t="s">
        <v>130</v>
      </c>
      <c r="Q8" s="42"/>
      <c r="R8" s="42"/>
      <c r="S8" s="42"/>
      <c r="T8" s="42"/>
      <c r="U8" s="47"/>
    </row>
    <row r="9" spans="1:21" ht="36" customHeight="1">
      <c r="A9" s="27">
        <v>6</v>
      </c>
      <c r="B9" s="54"/>
      <c r="C9" s="54"/>
      <c r="D9" s="54"/>
      <c r="E9" s="54"/>
      <c r="F9" s="87"/>
      <c r="G9" s="62"/>
      <c r="H9" s="44">
        <f t="shared" si="0"/>
        <v>0</v>
      </c>
      <c r="J9" s="53" cm="1">
        <f t="array" ref="J9">_xlfn.IFS(B9="SENSE A",200,B9="SENSE B",150,B9="SENSE C",120,B9="SENSE D",100,B9="SENSE E",80,B9="Uluslararası",30,B9="Ulusal",20,B9="",0)</f>
        <v>0</v>
      </c>
      <c r="K9" s="53" cm="1">
        <f t="array" ref="K9">_xlfn.IFS(D9="Editör",J9,D9="Yazar",J9/C9,D9="",0)</f>
        <v>0</v>
      </c>
      <c r="L9" s="53" cm="1">
        <f t="array" ref="L9">_xlfn.IFS(E9="Kitap",K9,E9="Kitap Bölümü",K9/2,E9="",0)</f>
        <v>0</v>
      </c>
      <c r="N9" s="40"/>
      <c r="O9" s="42"/>
      <c r="P9" s="40"/>
      <c r="Q9" s="40"/>
      <c r="R9" s="40"/>
      <c r="S9" s="40"/>
      <c r="T9" s="40"/>
      <c r="U9" s="46"/>
    </row>
    <row r="10" spans="1:21" ht="36" customHeight="1">
      <c r="A10" s="27">
        <v>7</v>
      </c>
      <c r="B10" s="54"/>
      <c r="C10" s="54"/>
      <c r="D10" s="54"/>
      <c r="E10" s="54"/>
      <c r="F10" s="87"/>
      <c r="G10" s="62"/>
      <c r="H10" s="44">
        <f t="shared" si="0"/>
        <v>0</v>
      </c>
      <c r="J10" s="53" cm="1">
        <f t="array" ref="J10">_xlfn.IFS(B10="SENSE A",200,B10="SENSE B",150,B10="SENSE C",120,B10="SENSE D",100,B10="SENSE E",80,B10="Uluslararası",30,B10="Ulusal",20,B10="",0)</f>
        <v>0</v>
      </c>
      <c r="K10" s="53" cm="1">
        <f t="array" ref="K10">_xlfn.IFS(D10="Editör",J10,D10="Yazar",J10/C10,D10="",0)</f>
        <v>0</v>
      </c>
      <c r="L10" s="53" cm="1">
        <f t="array" ref="L10">_xlfn.IFS(E10="Kitap",K10,E10="Kitap Bölümü",K10/2,E10="",0)</f>
        <v>0</v>
      </c>
      <c r="N10" s="40" t="s">
        <v>49</v>
      </c>
      <c r="O10" s="42" t="s">
        <v>5</v>
      </c>
      <c r="P10" s="40" t="s">
        <v>56</v>
      </c>
      <c r="Q10" s="40"/>
      <c r="S10" s="40"/>
      <c r="T10" s="40"/>
      <c r="U10" s="46"/>
    </row>
    <row r="11" spans="1:21" ht="36" customHeight="1">
      <c r="A11" s="27">
        <v>8</v>
      </c>
      <c r="B11" s="54"/>
      <c r="C11" s="54"/>
      <c r="D11" s="54"/>
      <c r="E11" s="54"/>
      <c r="F11" s="87"/>
      <c r="G11" s="62"/>
      <c r="H11" s="44">
        <f t="shared" si="0"/>
        <v>0</v>
      </c>
      <c r="J11" s="53" cm="1">
        <f t="array" ref="J11">_xlfn.IFS(B11="SENSE A",200,B11="SENSE B",150,B11="SENSE C",120,B11="SENSE D",100,B11="SENSE E",80,B11="Uluslararası",30,B11="Ulusal",20,B11="",0)</f>
        <v>0</v>
      </c>
      <c r="K11" s="53" cm="1">
        <f t="array" ref="K11">_xlfn.IFS(D11="Editör",J11,D11="Yazar",J11/C11,D11="",0)</f>
        <v>0</v>
      </c>
      <c r="L11" s="53" cm="1">
        <f t="array" ref="L11">_xlfn.IFS(E11="Kitap",K11,E11="Kitap Bölümü",K11/2,E11="",0)</f>
        <v>0</v>
      </c>
      <c r="N11" s="40" t="s">
        <v>21</v>
      </c>
      <c r="O11" s="42" t="s">
        <v>6</v>
      </c>
      <c r="P11" s="40" t="s">
        <v>57</v>
      </c>
      <c r="Q11" s="40"/>
      <c r="S11" s="40"/>
      <c r="T11" s="40"/>
      <c r="U11" s="46"/>
    </row>
    <row r="12" spans="1:21" ht="36" customHeight="1">
      <c r="A12" s="27">
        <v>9</v>
      </c>
      <c r="B12" s="54"/>
      <c r="C12" s="54"/>
      <c r="D12" s="54"/>
      <c r="E12" s="54"/>
      <c r="F12" s="87"/>
      <c r="G12" s="62"/>
      <c r="H12" s="44">
        <f t="shared" si="0"/>
        <v>0</v>
      </c>
      <c r="J12" s="53" cm="1">
        <f t="array" ref="J12">_xlfn.IFS(B12="SENSE A",200,B12="SENSE B",150,B12="SENSE C",120,B12="SENSE D",100,B12="SENSE E",80,B12="Uluslararası",30,B12="Ulusal",20,B12="",0)</f>
        <v>0</v>
      </c>
      <c r="K12" s="53" cm="1">
        <f t="array" ref="K12">_xlfn.IFS(D12="Editör",J12,D12="Yazar",J12/C12,D12="",0)</f>
        <v>0</v>
      </c>
      <c r="L12" s="53" cm="1">
        <f t="array" ref="L12">_xlfn.IFS(E12="Kitap",K12,E12="Kitap Bölümü",K12/2,E12="",0)</f>
        <v>0</v>
      </c>
      <c r="N12" s="40" t="s">
        <v>22</v>
      </c>
      <c r="O12" s="42" t="s">
        <v>7</v>
      </c>
      <c r="P12" s="40" t="s">
        <v>74</v>
      </c>
      <c r="Q12" s="40"/>
      <c r="R12" s="40"/>
      <c r="S12" s="40"/>
      <c r="T12" s="40"/>
      <c r="U12" s="46"/>
    </row>
    <row r="13" spans="1:21" ht="36" customHeight="1">
      <c r="A13" s="27">
        <v>10</v>
      </c>
      <c r="B13" s="54"/>
      <c r="C13" s="54"/>
      <c r="D13" s="54"/>
      <c r="E13" s="54"/>
      <c r="F13" s="87"/>
      <c r="G13" s="62"/>
      <c r="H13" s="44">
        <f t="shared" si="0"/>
        <v>0</v>
      </c>
      <c r="J13" s="53" cm="1">
        <f t="array" ref="J13">_xlfn.IFS(B13="SENSE A",200,B13="SENSE B",150,B13="SENSE C",120,B13="SENSE D",100,B13="SENSE E",80,B13="Uluslararası",30,B13="Ulusal",20,B13="",0)</f>
        <v>0</v>
      </c>
      <c r="K13" s="53" cm="1">
        <f t="array" ref="K13">_xlfn.IFS(D13="Editör",J13,D13="Yazar",J13/C13,D13="",0)</f>
        <v>0</v>
      </c>
      <c r="L13" s="53" cm="1">
        <f t="array" ref="L13">_xlfn.IFS(E13="Kitap",K13,E13="Kitap Bölümü",K13/2,E13="",0)</f>
        <v>0</v>
      </c>
      <c r="N13" s="40" t="s">
        <v>50</v>
      </c>
      <c r="O13" s="42" t="s">
        <v>8</v>
      </c>
      <c r="P13" s="40" t="s">
        <v>72</v>
      </c>
      <c r="Q13" s="40"/>
      <c r="T13" s="40"/>
      <c r="U13" s="46"/>
    </row>
    <row r="14" spans="1:21" ht="36" customHeight="1">
      <c r="A14" s="27">
        <v>11</v>
      </c>
      <c r="B14" s="54"/>
      <c r="C14" s="54"/>
      <c r="D14" s="54"/>
      <c r="E14" s="54"/>
      <c r="F14" s="87"/>
      <c r="G14" s="62"/>
      <c r="H14" s="44">
        <f t="shared" si="0"/>
        <v>0</v>
      </c>
      <c r="J14" s="53" cm="1">
        <f t="array" ref="J14">_xlfn.IFS(B14="SENSE A",200,B14="SENSE B",150,B14="SENSE C",120,B14="SENSE D",100,B14="SENSE E",80,B14="Uluslararası",30,B14="Ulusal",20,B14="",0)</f>
        <v>0</v>
      </c>
      <c r="K14" s="53" cm="1">
        <f t="array" ref="K14">_xlfn.IFS(D14="Editör",J14,D14="Yazar",J14/C14,D14="",0)</f>
        <v>0</v>
      </c>
      <c r="L14" s="53" cm="1">
        <f t="array" ref="L14">_xlfn.IFS(E14="Kitap",K14,E14="Kitap Bölümü",K14/2,E14="",0)</f>
        <v>0</v>
      </c>
      <c r="N14" s="40"/>
      <c r="O14" s="53" t="s">
        <v>9</v>
      </c>
      <c r="P14" s="40" t="s">
        <v>73</v>
      </c>
      <c r="Q14" s="40"/>
      <c r="T14" s="40"/>
      <c r="U14" s="46"/>
    </row>
    <row r="15" spans="1:21" ht="36" customHeight="1">
      <c r="A15" s="27">
        <v>12</v>
      </c>
      <c r="B15" s="54"/>
      <c r="C15" s="54"/>
      <c r="D15" s="54"/>
      <c r="E15" s="54"/>
      <c r="F15" s="87"/>
      <c r="G15" s="62"/>
      <c r="H15" s="44">
        <f t="shared" si="0"/>
        <v>0</v>
      </c>
      <c r="J15" s="53" cm="1">
        <f t="array" ref="J15">_xlfn.IFS(B15="SENSE A",200,B15="SENSE B",150,B15="SENSE C",120,B15="SENSE D",100,B15="SENSE E",80,B15="Uluslararası",30,B15="Ulusal",20,B15="",0)</f>
        <v>0</v>
      </c>
      <c r="K15" s="53" cm="1">
        <f t="array" ref="K15">_xlfn.IFS(D15="Editör",J15,D15="Yazar",J15/C15,D15="",0)</f>
        <v>0</v>
      </c>
      <c r="L15" s="53" cm="1">
        <f t="array" ref="L15">_xlfn.IFS(E15="Kitap",K15,E15="Kitap Bölümü",K15/2,E15="",0)</f>
        <v>0</v>
      </c>
      <c r="N15" s="40" t="s">
        <v>139</v>
      </c>
      <c r="O15" s="42" t="s">
        <v>11</v>
      </c>
      <c r="P15" s="40"/>
      <c r="Q15" s="40"/>
      <c r="R15" s="40"/>
      <c r="S15" s="40"/>
      <c r="T15" s="40"/>
      <c r="U15" s="46"/>
    </row>
    <row r="16" spans="1:21" ht="36" customHeight="1">
      <c r="A16" s="27">
        <v>13</v>
      </c>
      <c r="B16" s="54"/>
      <c r="C16" s="54"/>
      <c r="D16" s="54"/>
      <c r="E16" s="54"/>
      <c r="F16" s="87"/>
      <c r="G16" s="62"/>
      <c r="H16" s="44">
        <f t="shared" si="0"/>
        <v>0</v>
      </c>
      <c r="J16" s="53" cm="1">
        <f t="array" ref="J16">_xlfn.IFS(B16="SENSE A",200,B16="SENSE B",150,B16="SENSE C",120,B16="SENSE D",100,B16="SENSE E",80,B16="Uluslararası",30,B16="Ulusal",20,B16="",0)</f>
        <v>0</v>
      </c>
      <c r="K16" s="53" cm="1">
        <f t="array" ref="K16">_xlfn.IFS(D16="Editör",J16,D16="Yazar",J16/C16,D16="",0)</f>
        <v>0</v>
      </c>
      <c r="L16" s="53" cm="1">
        <f t="array" ref="L16">_xlfn.IFS(E16="Kitap",K16,E16="Kitap Bölümü",K16/2,E16="",0)</f>
        <v>0</v>
      </c>
      <c r="N16" s="40" t="s">
        <v>140</v>
      </c>
      <c r="O16" s="42" t="s">
        <v>13</v>
      </c>
      <c r="P16" s="40"/>
      <c r="Q16" s="40"/>
      <c r="R16" s="40"/>
      <c r="S16" s="40"/>
      <c r="T16" s="40"/>
      <c r="U16" s="46"/>
    </row>
    <row r="17" spans="1:21" ht="36" customHeight="1">
      <c r="A17" s="27">
        <v>14</v>
      </c>
      <c r="B17" s="54"/>
      <c r="C17" s="54"/>
      <c r="D17" s="54"/>
      <c r="E17" s="54"/>
      <c r="F17" s="87"/>
      <c r="G17" s="62"/>
      <c r="H17" s="44">
        <f t="shared" si="0"/>
        <v>0</v>
      </c>
      <c r="J17" s="53" cm="1">
        <f t="array" ref="J17">_xlfn.IFS(B17="SENSE A",200,B17="SENSE B",150,B17="SENSE C",120,B17="SENSE D",100,B17="SENSE E",80,B17="Uluslararası",30,B17="Ulusal",20,B17="",0)</f>
        <v>0</v>
      </c>
      <c r="K17" s="53" cm="1">
        <f t="array" ref="K17">_xlfn.IFS(D17="Editör",J17,D17="Yazar",J17/C17,D17="",0)</f>
        <v>0</v>
      </c>
      <c r="L17" s="53" cm="1">
        <f t="array" ref="L17">_xlfn.IFS(E17="Kitap",K17,E17="Kitap Bölümü",K17/2,E17="",0)</f>
        <v>0</v>
      </c>
      <c r="N17" s="40"/>
      <c r="O17" s="42"/>
      <c r="P17" s="40" t="s">
        <v>76</v>
      </c>
      <c r="Q17" s="40"/>
      <c r="S17" s="40"/>
      <c r="T17" s="40"/>
      <c r="U17" s="46"/>
    </row>
    <row r="18" spans="1:21" ht="36" customHeight="1">
      <c r="A18" s="27">
        <v>15</v>
      </c>
      <c r="B18" s="54"/>
      <c r="C18" s="54"/>
      <c r="D18" s="54"/>
      <c r="E18" s="54"/>
      <c r="F18" s="87"/>
      <c r="G18" s="62"/>
      <c r="H18" s="44">
        <f t="shared" si="0"/>
        <v>0</v>
      </c>
      <c r="J18" s="53" cm="1">
        <f t="array" ref="J18">_xlfn.IFS(B18="SENSE A",200,B18="SENSE B",150,B18="SENSE C",120,B18="SENSE D",100,B18="SENSE E",80,B18="Uluslararası",30,B18="Ulusal",20,B18="",0)</f>
        <v>0</v>
      </c>
      <c r="K18" s="53" cm="1">
        <f t="array" ref="K18">_xlfn.IFS(D18="Editör",J18,D18="Yazar",J18/C18,D18="",0)</f>
        <v>0</v>
      </c>
      <c r="L18" s="53" cm="1">
        <f t="array" ref="L18">_xlfn.IFS(E18="Kitap",K18,E18="Kitap Bölümü",K18/2,E18="",0)</f>
        <v>0</v>
      </c>
      <c r="N18" s="40"/>
      <c r="O18" s="42"/>
      <c r="P18" s="40" t="s">
        <v>77</v>
      </c>
      <c r="Q18" s="40"/>
      <c r="S18" s="40"/>
      <c r="T18" s="40"/>
      <c r="U18" s="46"/>
    </row>
    <row r="19" spans="1:21" ht="36" customHeight="1">
      <c r="A19" s="27">
        <v>16</v>
      </c>
      <c r="B19" s="54"/>
      <c r="C19" s="54"/>
      <c r="D19" s="54"/>
      <c r="E19" s="54"/>
      <c r="F19" s="87"/>
      <c r="G19" s="62"/>
      <c r="H19" s="44">
        <f t="shared" si="0"/>
        <v>0</v>
      </c>
      <c r="J19" s="53" cm="1">
        <f t="array" ref="J19">_xlfn.IFS(B19="SENSE A",200,B19="SENSE B",150,B19="SENSE C",120,B19="SENSE D",100,B19="SENSE E",80,B19="Uluslararası",30,B19="Ulusal",20,B19="",0)</f>
        <v>0</v>
      </c>
      <c r="K19" s="53" cm="1">
        <f t="array" ref="K19">_xlfn.IFS(D19="Editör",J19,D19="Yazar",J19/C19,D19="",0)</f>
        <v>0</v>
      </c>
      <c r="L19" s="53" cm="1">
        <f t="array" ref="L19">_xlfn.IFS(E19="Kitap",K19,E19="Kitap Bölümü",K19/2,E19="",0)</f>
        <v>0</v>
      </c>
      <c r="N19" s="40" t="s">
        <v>69</v>
      </c>
      <c r="O19" s="40" t="s">
        <v>11</v>
      </c>
      <c r="Q19" s="40"/>
      <c r="R19" s="40"/>
      <c r="S19" s="40"/>
      <c r="T19" s="40"/>
      <c r="U19" s="46"/>
    </row>
    <row r="20" spans="1:21" ht="36" customHeight="1">
      <c r="A20" s="27">
        <v>17</v>
      </c>
      <c r="B20" s="54"/>
      <c r="C20" s="54"/>
      <c r="D20" s="54"/>
      <c r="E20" s="54"/>
      <c r="F20" s="87"/>
      <c r="G20" s="62"/>
      <c r="H20" s="44">
        <f t="shared" si="0"/>
        <v>0</v>
      </c>
      <c r="J20" s="53" cm="1">
        <f t="array" ref="J20">_xlfn.IFS(B20="SENSE A",200,B20="SENSE B",150,B20="SENSE C",120,B20="SENSE D",100,B20="SENSE E",80,B20="Uluslararası",30,B20="Ulusal",20,B20="",0)</f>
        <v>0</v>
      </c>
      <c r="K20" s="53" cm="1">
        <f t="array" ref="K20">_xlfn.IFS(D20="Editör",J20,D20="Yazar",J20/C20,D20="",0)</f>
        <v>0</v>
      </c>
      <c r="L20" s="53" cm="1">
        <f t="array" ref="L20">_xlfn.IFS(E20="Kitap",K20,E20="Kitap Bölümü",K20/2,E20="",0)</f>
        <v>0</v>
      </c>
      <c r="N20" s="40" t="s">
        <v>23</v>
      </c>
      <c r="O20" s="40" t="s">
        <v>13</v>
      </c>
      <c r="Q20" s="40"/>
      <c r="R20" s="40"/>
      <c r="S20" s="40"/>
      <c r="T20" s="40"/>
      <c r="U20" s="46"/>
    </row>
    <row r="21" spans="1:21" ht="36" customHeight="1">
      <c r="A21" s="27">
        <v>18</v>
      </c>
      <c r="B21" s="54"/>
      <c r="C21" s="54"/>
      <c r="D21" s="54"/>
      <c r="E21" s="54"/>
      <c r="F21" s="87"/>
      <c r="G21" s="62"/>
      <c r="H21" s="44">
        <f t="shared" si="0"/>
        <v>0</v>
      </c>
      <c r="J21" s="53" cm="1">
        <f t="array" ref="J21">_xlfn.IFS(B21="SENSE A",200,B21="SENSE B",150,B21="SENSE C",120,B21="SENSE D",100,B21="SENSE E",80,B21="Uluslararası",30,B21="Ulusal",20,B21="",0)</f>
        <v>0</v>
      </c>
      <c r="K21" s="53" cm="1">
        <f t="array" ref="K21">_xlfn.IFS(D21="Editör",J21,D21="Yazar",J21/C21,D21="",0)</f>
        <v>0</v>
      </c>
      <c r="L21" s="53" cm="1">
        <f t="array" ref="L21">_xlfn.IFS(E21="Kitap",K21,E21="Kitap Bölümü",K21/2,E21="",0)</f>
        <v>0</v>
      </c>
    </row>
    <row r="22" spans="1:21" ht="36" customHeight="1">
      <c r="A22" s="27">
        <v>19</v>
      </c>
      <c r="B22" s="54"/>
      <c r="C22" s="54"/>
      <c r="D22" s="54"/>
      <c r="E22" s="54"/>
      <c r="F22" s="87"/>
      <c r="G22" s="62"/>
      <c r="H22" s="44">
        <f t="shared" si="0"/>
        <v>0</v>
      </c>
      <c r="J22" s="53" cm="1">
        <f t="array" ref="J22">_xlfn.IFS(B22="SENSE A",200,B22="SENSE B",150,B22="SENSE C",120,B22="SENSE D",100,B22="SENSE E",80,B22="Uluslararası",30,B22="Ulusal",20,B22="",0)</f>
        <v>0</v>
      </c>
      <c r="K22" s="53" cm="1">
        <f t="array" ref="K22">_xlfn.IFS(D22="Editör",J22,D22="Yazar",J22/C22,D22="",0)</f>
        <v>0</v>
      </c>
      <c r="L22" s="53" cm="1">
        <f t="array" ref="L22">_xlfn.IFS(E22="Kitap",K22,E22="Kitap Bölümü",K22/2,E22="",0)</f>
        <v>0</v>
      </c>
      <c r="N22" s="60" t="s">
        <v>3</v>
      </c>
      <c r="O22" s="40" t="s">
        <v>79</v>
      </c>
    </row>
    <row r="23" spans="1:21" ht="36" customHeight="1">
      <c r="A23" s="27">
        <v>20</v>
      </c>
      <c r="B23" s="54"/>
      <c r="C23" s="54"/>
      <c r="D23" s="54"/>
      <c r="E23" s="54"/>
      <c r="F23" s="87"/>
      <c r="G23" s="62"/>
      <c r="H23" s="44">
        <f t="shared" si="0"/>
        <v>0</v>
      </c>
      <c r="J23" s="53" cm="1">
        <f t="array" ref="J23">_xlfn.IFS(B23="SENSE A",200,B23="SENSE B",150,B23="SENSE C",120,B23="SENSE D",100,B23="SENSE E",80,B23="Uluslararası",30,B23="Ulusal",20,B23="",0)</f>
        <v>0</v>
      </c>
      <c r="K23" s="53" cm="1">
        <f t="array" ref="K23">_xlfn.IFS(D23="Editör",J23,D23="Yazar",J23/C23,D23="",0)</f>
        <v>0</v>
      </c>
      <c r="L23" s="53" cm="1">
        <f t="array" ref="L23">_xlfn.IFS(E23="Kitap",K23,E23="Kitap Bölümü",K23/2,E23="",0)</f>
        <v>0</v>
      </c>
      <c r="N23" s="60" t="s">
        <v>10</v>
      </c>
      <c r="O23" s="40" t="s">
        <v>80</v>
      </c>
    </row>
    <row r="24" spans="1:21" ht="36" customHeight="1">
      <c r="A24" s="27">
        <v>21</v>
      </c>
      <c r="B24" s="54"/>
      <c r="C24" s="54"/>
      <c r="D24" s="54"/>
      <c r="E24" s="54"/>
      <c r="F24" s="87"/>
      <c r="G24" s="62"/>
      <c r="H24" s="44">
        <f t="shared" si="0"/>
        <v>0</v>
      </c>
      <c r="J24" s="53" cm="1">
        <f t="array" ref="J24">_xlfn.IFS(B24="SENSE A",200,B24="SENSE B",150,B24="SENSE C",120,B24="SENSE D",100,B24="SENSE E",80,B24="Uluslararası",30,B24="Ulusal",20,B24="",0)</f>
        <v>0</v>
      </c>
      <c r="K24" s="53" cm="1">
        <f t="array" ref="K24">_xlfn.IFS(D24="Editör",J24,D24="Yazar",J24/C24,D24="",0)</f>
        <v>0</v>
      </c>
      <c r="L24" s="53" cm="1">
        <f t="array" ref="L24">_xlfn.IFS(E24="Kitap",K24,E24="Kitap Bölümü",K24/2,E24="",0)</f>
        <v>0</v>
      </c>
    </row>
    <row r="25" spans="1:21" ht="36" customHeight="1">
      <c r="A25" s="27">
        <v>22</v>
      </c>
      <c r="B25" s="54"/>
      <c r="C25" s="54"/>
      <c r="D25" s="54"/>
      <c r="E25" s="54"/>
      <c r="F25" s="87"/>
      <c r="G25" s="62"/>
      <c r="H25" s="44">
        <f t="shared" si="0"/>
        <v>0</v>
      </c>
      <c r="J25" s="53" cm="1">
        <f t="array" ref="J25">_xlfn.IFS(B25="SENSE A",200,B25="SENSE B",150,B25="SENSE C",120,B25="SENSE D",100,B25="SENSE E",80,B25="Uluslararası",30,B25="Ulusal",20,B25="",0)</f>
        <v>0</v>
      </c>
      <c r="K25" s="53" cm="1">
        <f t="array" ref="K25">_xlfn.IFS(D25="Editör",J25,D25="Yazar",J25/C25,D25="",0)</f>
        <v>0</v>
      </c>
      <c r="L25" s="53" cm="1">
        <f t="array" ref="L25">_xlfn.IFS(E25="Kitap",K25,E25="Kitap Bölümü",K25/2,E25="",0)</f>
        <v>0</v>
      </c>
      <c r="O25" s="40" t="s">
        <v>91</v>
      </c>
    </row>
    <row r="26" spans="1:21" ht="36" customHeight="1">
      <c r="A26" s="27">
        <v>23</v>
      </c>
      <c r="B26" s="54"/>
      <c r="C26" s="54"/>
      <c r="D26" s="54"/>
      <c r="E26" s="54"/>
      <c r="F26" s="87"/>
      <c r="G26" s="62"/>
      <c r="H26" s="44">
        <f t="shared" si="0"/>
        <v>0</v>
      </c>
      <c r="J26" s="53" cm="1">
        <f t="array" ref="J26">_xlfn.IFS(B26="SENSE A",200,B26="SENSE B",150,B26="SENSE C",120,B26="SENSE D",100,B26="SENSE E",80,B26="Uluslararası",30,B26="Ulusal",20,B26="",0)</f>
        <v>0</v>
      </c>
      <c r="K26" s="53" cm="1">
        <f t="array" ref="K26">_xlfn.IFS(D26="Editör",J26,D26="Yazar",J26/C26,D26="",0)</f>
        <v>0</v>
      </c>
      <c r="L26" s="53" cm="1">
        <f t="array" ref="L26">_xlfn.IFS(E26="Kitap",K26,E26="Kitap Bölümü",K26/2,E26="",0)</f>
        <v>0</v>
      </c>
      <c r="O26" s="40" t="s">
        <v>90</v>
      </c>
    </row>
    <row r="27" spans="1:21" ht="36" customHeight="1">
      <c r="A27" s="27">
        <v>24</v>
      </c>
      <c r="B27" s="54"/>
      <c r="C27" s="54"/>
      <c r="D27" s="54"/>
      <c r="E27" s="54"/>
      <c r="F27" s="87"/>
      <c r="G27" s="62"/>
      <c r="H27" s="44">
        <f t="shared" si="0"/>
        <v>0</v>
      </c>
      <c r="J27" s="53" cm="1">
        <f t="array" ref="J27">_xlfn.IFS(B27="SENSE A",200,B27="SENSE B",150,B27="SENSE C",120,B27="SENSE D",100,B27="SENSE E",80,B27="Uluslararası",30,B27="Ulusal",20,B27="",0)</f>
        <v>0</v>
      </c>
      <c r="K27" s="53" cm="1">
        <f t="array" ref="K27">_xlfn.IFS(D27="Editör",J27,D27="Yazar",J27/C27,D27="",0)</f>
        <v>0</v>
      </c>
      <c r="L27" s="53" cm="1">
        <f t="array" ref="L27">_xlfn.IFS(E27="Kitap",K27,E27="Kitap Bölümü",K27/2,E27="",0)</f>
        <v>0</v>
      </c>
    </row>
    <row r="28" spans="1:21" ht="36" customHeight="1">
      <c r="A28" s="27">
        <v>25</v>
      </c>
      <c r="B28" s="54"/>
      <c r="C28" s="54"/>
      <c r="D28" s="54"/>
      <c r="E28" s="54"/>
      <c r="F28" s="87"/>
      <c r="G28" s="62"/>
      <c r="H28" s="44">
        <f t="shared" si="0"/>
        <v>0</v>
      </c>
      <c r="J28" s="53" cm="1">
        <f t="array" ref="J28">_xlfn.IFS(B28="SENSE A",200,B28="SENSE B",150,B28="SENSE C",120,B28="SENSE D",100,B28="SENSE E",80,B28="Uluslararası",30,B28="Ulusal",20,B28="",0)</f>
        <v>0</v>
      </c>
      <c r="K28" s="53" cm="1">
        <f t="array" ref="K28">_xlfn.IFS(D28="Editör",J28,D28="Yazar",J28/C28,D28="",0)</f>
        <v>0</v>
      </c>
      <c r="L28" s="53" cm="1">
        <f t="array" ref="L28">_xlfn.IFS(E28="Kitap",K28,E28="Kitap Bölümü",K28/2,E28="",0)</f>
        <v>0</v>
      </c>
    </row>
    <row r="29" spans="1:21" ht="36" customHeight="1">
      <c r="A29" s="27">
        <v>26</v>
      </c>
      <c r="B29" s="54"/>
      <c r="C29" s="54"/>
      <c r="D29" s="54"/>
      <c r="E29" s="54"/>
      <c r="F29" s="87"/>
      <c r="G29" s="62"/>
      <c r="H29" s="44">
        <f t="shared" si="0"/>
        <v>0</v>
      </c>
      <c r="J29" s="53" cm="1">
        <f t="array" ref="J29">_xlfn.IFS(B29="SENSE A",200,B29="SENSE B",150,B29="SENSE C",120,B29="SENSE D",100,B29="SENSE E",80,B29="Uluslararası",30,B29="Ulusal",20,B29="",0)</f>
        <v>0</v>
      </c>
      <c r="K29" s="53" cm="1">
        <f t="array" ref="K29">_xlfn.IFS(D29="Editör",J29,D29="Yazar",J29/C29,D29="",0)</f>
        <v>0</v>
      </c>
      <c r="L29" s="53" cm="1">
        <f t="array" ref="L29">_xlfn.IFS(E29="Kitap",K29,E29="Kitap Bölümü",K29/2,E29="",0)</f>
        <v>0</v>
      </c>
    </row>
    <row r="30" spans="1:21" ht="36" customHeight="1">
      <c r="A30" s="27">
        <v>27</v>
      </c>
      <c r="B30" s="54"/>
      <c r="C30" s="54"/>
      <c r="D30" s="54"/>
      <c r="E30" s="54"/>
      <c r="F30" s="87"/>
      <c r="G30" s="62"/>
      <c r="H30" s="44">
        <f t="shared" si="0"/>
        <v>0</v>
      </c>
      <c r="J30" s="53" cm="1">
        <f t="array" ref="J30">_xlfn.IFS(B30="SENSE A",200,B30="SENSE B",150,B30="SENSE C",120,B30="SENSE D",100,B30="SENSE E",80,B30="Uluslararası",30,B30="Ulusal",20,B30="",0)</f>
        <v>0</v>
      </c>
      <c r="K30" s="53" cm="1">
        <f t="array" ref="K30">_xlfn.IFS(D30="Editör",J30,D30="Yazar",J30/C30,D30="",0)</f>
        <v>0</v>
      </c>
      <c r="L30" s="53" cm="1">
        <f t="array" ref="L30">_xlfn.IFS(E30="Kitap",K30,E30="Kitap Bölümü",K30/2,E30="",0)</f>
        <v>0</v>
      </c>
    </row>
    <row r="31" spans="1:21" ht="36" customHeight="1">
      <c r="A31" s="27">
        <v>28</v>
      </c>
      <c r="B31" s="54"/>
      <c r="C31" s="54"/>
      <c r="D31" s="54"/>
      <c r="E31" s="54"/>
      <c r="F31" s="87"/>
      <c r="G31" s="62"/>
      <c r="H31" s="44">
        <f t="shared" si="0"/>
        <v>0</v>
      </c>
      <c r="J31" s="53" cm="1">
        <f t="array" ref="J31">_xlfn.IFS(B31="SENSE A",200,B31="SENSE B",150,B31="SENSE C",120,B31="SENSE D",100,B31="SENSE E",80,B31="Uluslararası",30,B31="Ulusal",20,B31="",0)</f>
        <v>0</v>
      </c>
      <c r="K31" s="53" cm="1">
        <f t="array" ref="K31">_xlfn.IFS(D31="Editör",J31,D31="Yazar",J31/C31,D31="",0)</f>
        <v>0</v>
      </c>
      <c r="L31" s="53" cm="1">
        <f t="array" ref="L31">_xlfn.IFS(E31="Kitap",K31,E31="Kitap Bölümü",K31/2,E31="",0)</f>
        <v>0</v>
      </c>
    </row>
    <row r="32" spans="1:21" ht="36" customHeight="1">
      <c r="A32" s="27">
        <v>29</v>
      </c>
      <c r="B32" s="54"/>
      <c r="C32" s="54"/>
      <c r="D32" s="54"/>
      <c r="E32" s="54"/>
      <c r="F32" s="87"/>
      <c r="G32" s="62"/>
      <c r="H32" s="44">
        <f t="shared" si="0"/>
        <v>0</v>
      </c>
      <c r="J32" s="53" cm="1">
        <f t="array" ref="J32">_xlfn.IFS(B32="SENSE A",200,B32="SENSE B",150,B32="SENSE C",120,B32="SENSE D",100,B32="SENSE E",80,B32="Uluslararası",30,B32="Ulusal",20,B32="",0)</f>
        <v>0</v>
      </c>
      <c r="K32" s="53" cm="1">
        <f t="array" ref="K32">_xlfn.IFS(D32="Editör",J32,D32="Yazar",J32/C32,D32="",0)</f>
        <v>0</v>
      </c>
      <c r="L32" s="53" cm="1">
        <f t="array" ref="L32">_xlfn.IFS(E32="Kitap",K32,E32="Kitap Bölümü",K32/2,E32="",0)</f>
        <v>0</v>
      </c>
    </row>
    <row r="33" spans="1:12" ht="36" customHeight="1">
      <c r="A33" s="27">
        <v>30</v>
      </c>
      <c r="B33" s="54"/>
      <c r="C33" s="54"/>
      <c r="D33" s="54"/>
      <c r="E33" s="54"/>
      <c r="F33" s="87"/>
      <c r="G33" s="62"/>
      <c r="H33" s="44">
        <f t="shared" si="0"/>
        <v>0</v>
      </c>
      <c r="J33" s="53" cm="1">
        <f t="array" ref="J33">_xlfn.IFS(B33="SENSE A",200,B33="SENSE B",150,B33="SENSE C",120,B33="SENSE D",100,B33="SENSE E",80,B33="Uluslararası",30,B33="Ulusal",20,B33="",0)</f>
        <v>0</v>
      </c>
      <c r="K33" s="53" cm="1">
        <f t="array" ref="K33">_xlfn.IFS(D33="Editör",J33,D33="Yazar",J33/C33,D33="",0)</f>
        <v>0</v>
      </c>
      <c r="L33" s="53" cm="1">
        <f t="array" ref="L33">_xlfn.IFS(E33="Kitap",K33,E33="Kitap Bölümü",K33/2,E33="",0)</f>
        <v>0</v>
      </c>
    </row>
    <row r="34" spans="1:12" ht="36" customHeight="1">
      <c r="A34" s="27">
        <v>31</v>
      </c>
      <c r="B34" s="54"/>
      <c r="C34" s="54"/>
      <c r="D34" s="54"/>
      <c r="E34" s="54"/>
      <c r="F34" s="87"/>
      <c r="G34" s="62"/>
      <c r="H34" s="44">
        <f t="shared" si="0"/>
        <v>0</v>
      </c>
      <c r="J34" s="53" cm="1">
        <f t="array" ref="J34">_xlfn.IFS(B34="SENSE A",200,B34="SENSE B",150,B34="SENSE C",120,B34="SENSE D",100,B34="SENSE E",80,B34="Uluslararası",30,B34="Ulusal",20,B34="",0)</f>
        <v>0</v>
      </c>
      <c r="K34" s="53" cm="1">
        <f t="array" ref="K34">_xlfn.IFS(D34="Editör",J34,D34="Yazar",J34/C34,D34="",0)</f>
        <v>0</v>
      </c>
      <c r="L34" s="53" cm="1">
        <f t="array" ref="L34">_xlfn.IFS(E34="Kitap",K34,E34="Kitap Bölümü",K34/2,E34="",0)</f>
        <v>0</v>
      </c>
    </row>
    <row r="35" spans="1:12" ht="36" customHeight="1">
      <c r="A35" s="27">
        <v>32</v>
      </c>
      <c r="B35" s="54"/>
      <c r="C35" s="54"/>
      <c r="D35" s="54"/>
      <c r="E35" s="54"/>
      <c r="F35" s="87"/>
      <c r="G35" s="62"/>
      <c r="H35" s="44">
        <f t="shared" si="0"/>
        <v>0</v>
      </c>
      <c r="J35" s="53" cm="1">
        <f t="array" ref="J35">_xlfn.IFS(B35="SENSE A",200,B35="SENSE B",150,B35="SENSE C",120,B35="SENSE D",100,B35="SENSE E",80,B35="Uluslararası",30,B35="Ulusal",20,B35="",0)</f>
        <v>0</v>
      </c>
      <c r="K35" s="53" cm="1">
        <f t="array" ref="K35">_xlfn.IFS(D35="Editör",J35,D35="Yazar",J35/C35,D35="",0)</f>
        <v>0</v>
      </c>
      <c r="L35" s="53" cm="1">
        <f t="array" ref="L35">_xlfn.IFS(E35="Kitap",K35,E35="Kitap Bölümü",K35/2,E35="",0)</f>
        <v>0</v>
      </c>
    </row>
    <row r="36" spans="1:12" ht="36" customHeight="1">
      <c r="A36" s="27">
        <v>33</v>
      </c>
      <c r="B36" s="54"/>
      <c r="C36" s="54"/>
      <c r="D36" s="54"/>
      <c r="E36" s="54"/>
      <c r="F36" s="87"/>
      <c r="G36" s="62"/>
      <c r="H36" s="44">
        <f t="shared" si="0"/>
        <v>0</v>
      </c>
      <c r="J36" s="53" cm="1">
        <f t="array" ref="J36">_xlfn.IFS(B36="SENSE A",200,B36="SENSE B",150,B36="SENSE C",120,B36="SENSE D",100,B36="SENSE E",80,B36="Uluslararası",30,B36="Ulusal",20,B36="",0)</f>
        <v>0</v>
      </c>
      <c r="K36" s="53" cm="1">
        <f t="array" ref="K36">_xlfn.IFS(D36="Editör",J36,D36="Yazar",J36/C36,D36="",0)</f>
        <v>0</v>
      </c>
      <c r="L36" s="53" cm="1">
        <f t="array" ref="L36">_xlfn.IFS(E36="Kitap",K36,E36="Kitap Bölümü",K36/2,E36="",0)</f>
        <v>0</v>
      </c>
    </row>
    <row r="37" spans="1:12" ht="36" customHeight="1">
      <c r="A37" s="27">
        <v>34</v>
      </c>
      <c r="B37" s="54"/>
      <c r="C37" s="54"/>
      <c r="D37" s="54"/>
      <c r="E37" s="54"/>
      <c r="F37" s="87"/>
      <c r="G37" s="62"/>
      <c r="H37" s="44">
        <f t="shared" si="0"/>
        <v>0</v>
      </c>
      <c r="J37" s="53" cm="1">
        <f t="array" ref="J37">_xlfn.IFS(B37="SENSE A",200,B37="SENSE B",150,B37="SENSE C",120,B37="SENSE D",100,B37="SENSE E",80,B37="Uluslararası",30,B37="Ulusal",20,B37="",0)</f>
        <v>0</v>
      </c>
      <c r="K37" s="53" cm="1">
        <f t="array" ref="K37">_xlfn.IFS(D37="Editör",J37,D37="Yazar",J37/C37,D37="",0)</f>
        <v>0</v>
      </c>
      <c r="L37" s="53" cm="1">
        <f t="array" ref="L37">_xlfn.IFS(E37="Kitap",K37,E37="Kitap Bölümü",K37/2,E37="",0)</f>
        <v>0</v>
      </c>
    </row>
    <row r="38" spans="1:12" ht="36" customHeight="1">
      <c r="A38" s="27">
        <v>35</v>
      </c>
      <c r="B38" s="54"/>
      <c r="C38" s="54"/>
      <c r="D38" s="54"/>
      <c r="E38" s="54"/>
      <c r="F38" s="87"/>
      <c r="G38" s="62"/>
      <c r="H38" s="44">
        <f t="shared" si="0"/>
        <v>0</v>
      </c>
      <c r="J38" s="53" cm="1">
        <f t="array" ref="J38">_xlfn.IFS(B38="SENSE A",200,B38="SENSE B",150,B38="SENSE C",120,B38="SENSE D",100,B38="SENSE E",80,B38="Uluslararası",30,B38="Ulusal",20,B38="",0)</f>
        <v>0</v>
      </c>
      <c r="K38" s="53" cm="1">
        <f t="array" ref="K38">_xlfn.IFS(D38="Editör",J38,D38="Yazar",J38/C38,D38="",0)</f>
        <v>0</v>
      </c>
      <c r="L38" s="53" cm="1">
        <f t="array" ref="L38">_xlfn.IFS(E38="Kitap",K38,E38="Kitap Bölümü",K38/2,E38="",0)</f>
        <v>0</v>
      </c>
    </row>
    <row r="39" spans="1:12" ht="36" customHeight="1">
      <c r="A39" s="27">
        <v>36</v>
      </c>
      <c r="B39" s="54"/>
      <c r="C39" s="54"/>
      <c r="D39" s="54"/>
      <c r="E39" s="54"/>
      <c r="F39" s="87"/>
      <c r="G39" s="62"/>
      <c r="H39" s="44">
        <f t="shared" si="0"/>
        <v>0</v>
      </c>
      <c r="J39" s="53" cm="1">
        <f t="array" ref="J39">_xlfn.IFS(B39="SENSE A",200,B39="SENSE B",150,B39="SENSE C",120,B39="SENSE D",100,B39="SENSE E",80,B39="Uluslararası",30,B39="Ulusal",20,B39="",0)</f>
        <v>0</v>
      </c>
      <c r="K39" s="53" cm="1">
        <f t="array" ref="K39">_xlfn.IFS(D39="Editör",J39,D39="Yazar",J39/C39,D39="",0)</f>
        <v>0</v>
      </c>
      <c r="L39" s="53" cm="1">
        <f t="array" ref="L39">_xlfn.IFS(E39="Kitap",K39,E39="Kitap Bölümü",K39/2,E39="",0)</f>
        <v>0</v>
      </c>
    </row>
    <row r="40" spans="1:12" ht="36" customHeight="1">
      <c r="A40" s="27">
        <v>37</v>
      </c>
      <c r="B40" s="54"/>
      <c r="C40" s="54"/>
      <c r="D40" s="54"/>
      <c r="E40" s="54"/>
      <c r="F40" s="87"/>
      <c r="G40" s="62"/>
      <c r="H40" s="44">
        <f t="shared" si="0"/>
        <v>0</v>
      </c>
      <c r="J40" s="53" cm="1">
        <f t="array" ref="J40">_xlfn.IFS(B40="SENSE A",200,B40="SENSE B",150,B40="SENSE C",120,B40="SENSE D",100,B40="SENSE E",80,B40="Uluslararası",30,B40="Ulusal",20,B40="",0)</f>
        <v>0</v>
      </c>
      <c r="K40" s="53" cm="1">
        <f t="array" ref="K40">_xlfn.IFS(D40="Editör",J40,D40="Yazar",J40/C40,D40="",0)</f>
        <v>0</v>
      </c>
      <c r="L40" s="53" cm="1">
        <f t="array" ref="L40">_xlfn.IFS(E40="Kitap",K40,E40="Kitap Bölümü",K40/2,E40="",0)</f>
        <v>0</v>
      </c>
    </row>
    <row r="41" spans="1:12" ht="36" customHeight="1">
      <c r="A41" s="27">
        <v>38</v>
      </c>
      <c r="B41" s="54"/>
      <c r="C41" s="54"/>
      <c r="D41" s="54"/>
      <c r="E41" s="54"/>
      <c r="F41" s="87"/>
      <c r="G41" s="62"/>
      <c r="H41" s="44">
        <f t="shared" si="0"/>
        <v>0</v>
      </c>
      <c r="J41" s="53" cm="1">
        <f t="array" ref="J41">_xlfn.IFS(B41="SENSE A",200,B41="SENSE B",150,B41="SENSE C",120,B41="SENSE D",100,B41="SENSE E",80,B41="Uluslararası",30,B41="Ulusal",20,B41="",0)</f>
        <v>0</v>
      </c>
      <c r="K41" s="53" cm="1">
        <f t="array" ref="K41">_xlfn.IFS(D41="Editör",J41,D41="Yazar",J41/C41,D41="",0)</f>
        <v>0</v>
      </c>
      <c r="L41" s="53" cm="1">
        <f t="array" ref="L41">_xlfn.IFS(E41="Kitap",K41,E41="Kitap Bölümü",K41/2,E41="",0)</f>
        <v>0</v>
      </c>
    </row>
    <row r="42" spans="1:12" ht="36" customHeight="1">
      <c r="A42" s="27">
        <v>39</v>
      </c>
      <c r="B42" s="54"/>
      <c r="C42" s="54"/>
      <c r="D42" s="54"/>
      <c r="E42" s="54"/>
      <c r="F42" s="87"/>
      <c r="G42" s="62"/>
      <c r="H42" s="44">
        <f t="shared" si="0"/>
        <v>0</v>
      </c>
      <c r="J42" s="53" cm="1">
        <f t="array" ref="J42">_xlfn.IFS(B42="SENSE A",200,B42="SENSE B",150,B42="SENSE C",120,B42="SENSE D",100,B42="SENSE E",80,B42="Uluslararası",30,B42="Ulusal",20,B42="",0)</f>
        <v>0</v>
      </c>
      <c r="K42" s="53" cm="1">
        <f t="array" ref="K42">_xlfn.IFS(D42="Editör",J42,D42="Yazar",J42/C42,D42="",0)</f>
        <v>0</v>
      </c>
      <c r="L42" s="53" cm="1">
        <f t="array" ref="L42">_xlfn.IFS(E42="Kitap",K42,E42="Kitap Bölümü",K42/2,E42="",0)</f>
        <v>0</v>
      </c>
    </row>
    <row r="43" spans="1:12" ht="36" customHeight="1">
      <c r="A43" s="27">
        <v>40</v>
      </c>
      <c r="B43" s="54"/>
      <c r="C43" s="54"/>
      <c r="D43" s="54"/>
      <c r="E43" s="54"/>
      <c r="F43" s="87"/>
      <c r="G43" s="62"/>
      <c r="H43" s="44">
        <f t="shared" si="0"/>
        <v>0</v>
      </c>
      <c r="J43" s="53" cm="1">
        <f t="array" ref="J43">_xlfn.IFS(B43="SENSE A",200,B43="SENSE B",150,B43="SENSE C",120,B43="SENSE D",100,B43="SENSE E",80,B43="Uluslararası",30,B43="Ulusal",20,B43="",0)</f>
        <v>0</v>
      </c>
      <c r="K43" s="53" cm="1">
        <f t="array" ref="K43">_xlfn.IFS(D43="Editör",J43,D43="Yazar",J43/C43,D43="",0)</f>
        <v>0</v>
      </c>
      <c r="L43" s="53" cm="1">
        <f t="array" ref="L43">_xlfn.IFS(E43="Kitap",K43,E43="Kitap Bölümü",K43/2,E43="",0)</f>
        <v>0</v>
      </c>
    </row>
    <row r="44" spans="1:12">
      <c r="A44" s="27">
        <v>41</v>
      </c>
      <c r="B44" s="54"/>
      <c r="C44" s="54"/>
      <c r="D44" s="54"/>
      <c r="E44" s="54"/>
      <c r="F44" s="87"/>
      <c r="G44" s="62"/>
      <c r="H44" s="44">
        <f t="shared" si="0"/>
        <v>0</v>
      </c>
      <c r="J44" s="53" cm="1">
        <f t="array" ref="J44">_xlfn.IFS(B44="SENSE A",200,B44="SENSE B",150,B44="SENSE C",120,B44="SENSE D",100,B44="SENSE E",80,B44="Uluslararası",30,B44="Ulusal",20,B44="",0)</f>
        <v>0</v>
      </c>
      <c r="K44" s="53" cm="1">
        <f t="array" ref="K44">_xlfn.IFS(D44="Editör",J44,D44="Yazar",J44/C44,D44="",0)</f>
        <v>0</v>
      </c>
      <c r="L44" s="53" cm="1">
        <f t="array" ref="L44">_xlfn.IFS(E44="Kitap",K44,E44="Kitap Bölümü",K44/2,E44="",0)</f>
        <v>0</v>
      </c>
    </row>
    <row r="45" spans="1:12">
      <c r="A45" s="27">
        <v>42</v>
      </c>
      <c r="B45" s="54"/>
      <c r="C45" s="54"/>
      <c r="D45" s="54"/>
      <c r="E45" s="54"/>
      <c r="F45" s="87"/>
      <c r="G45" s="62"/>
      <c r="H45" s="44">
        <f t="shared" si="0"/>
        <v>0</v>
      </c>
      <c r="J45" s="53" cm="1">
        <f t="array" ref="J45">_xlfn.IFS(B45="SENSE A",200,B45="SENSE B",150,B45="SENSE C",120,B45="SENSE D",100,B45="SENSE E",80,B45="Uluslararası",30,B45="Ulusal",20,B45="",0)</f>
        <v>0</v>
      </c>
      <c r="K45" s="53" cm="1">
        <f t="array" ref="K45">_xlfn.IFS(D45="Editör",J45,D45="Yazar",J45/C45,D45="",0)</f>
        <v>0</v>
      </c>
      <c r="L45" s="53" cm="1">
        <f t="array" ref="L45">_xlfn.IFS(E45="Kitap",K45,E45="Kitap Bölümü",K45/2,E45="",0)</f>
        <v>0</v>
      </c>
    </row>
    <row r="46" spans="1:12">
      <c r="A46" s="27">
        <v>43</v>
      </c>
      <c r="B46" s="54"/>
      <c r="C46" s="54"/>
      <c r="D46" s="54"/>
      <c r="E46" s="54"/>
      <c r="F46" s="87"/>
      <c r="G46" s="62"/>
      <c r="H46" s="44">
        <f t="shared" si="0"/>
        <v>0</v>
      </c>
      <c r="J46" s="53" cm="1">
        <f t="array" ref="J46">_xlfn.IFS(B46="SENSE A",200,B46="SENSE B",150,B46="SENSE C",120,B46="SENSE D",100,B46="SENSE E",80,B46="Uluslararası",30,B46="Ulusal",20,B46="",0)</f>
        <v>0</v>
      </c>
      <c r="K46" s="53" cm="1">
        <f t="array" ref="K46">_xlfn.IFS(D46="Editör",J46,D46="Yazar",J46/C46,D46="",0)</f>
        <v>0</v>
      </c>
      <c r="L46" s="53" cm="1">
        <f t="array" ref="L46">_xlfn.IFS(E46="Kitap",K46,E46="Kitap Bölümü",K46/2,E46="",0)</f>
        <v>0</v>
      </c>
    </row>
    <row r="47" spans="1:12">
      <c r="A47" s="27">
        <v>44</v>
      </c>
      <c r="B47" s="54"/>
      <c r="C47" s="54"/>
      <c r="D47" s="54"/>
      <c r="E47" s="54"/>
      <c r="F47" s="87"/>
      <c r="G47" s="62"/>
      <c r="H47" s="44">
        <f t="shared" si="0"/>
        <v>0</v>
      </c>
      <c r="J47" s="53" cm="1">
        <f t="array" ref="J47">_xlfn.IFS(B47="SENSE A",200,B47="SENSE B",150,B47="SENSE C",120,B47="SENSE D",100,B47="SENSE E",80,B47="Uluslararası",30,B47="Ulusal",20,B47="",0)</f>
        <v>0</v>
      </c>
      <c r="K47" s="53" cm="1">
        <f t="array" ref="K47">_xlfn.IFS(D47="Editör",J47,D47="Yazar",J47/C47,D47="",0)</f>
        <v>0</v>
      </c>
      <c r="L47" s="53" cm="1">
        <f t="array" ref="L47">_xlfn.IFS(E47="Kitap",K47,E47="Kitap Bölümü",K47/2,E47="",0)</f>
        <v>0</v>
      </c>
    </row>
    <row r="48" spans="1:12">
      <c r="A48" s="27">
        <v>45</v>
      </c>
      <c r="B48" s="54"/>
      <c r="C48" s="54"/>
      <c r="D48" s="54"/>
      <c r="E48" s="54"/>
      <c r="F48" s="87"/>
      <c r="G48" s="62"/>
      <c r="H48" s="44">
        <f t="shared" si="0"/>
        <v>0</v>
      </c>
      <c r="J48" s="53" cm="1">
        <f t="array" ref="J48">_xlfn.IFS(B48="SENSE A",200,B48="SENSE B",150,B48="SENSE C",120,B48="SENSE D",100,B48="SENSE E",80,B48="Uluslararası",30,B48="Ulusal",20,B48="",0)</f>
        <v>0</v>
      </c>
      <c r="K48" s="53" cm="1">
        <f t="array" ref="K48">_xlfn.IFS(D48="Editör",J48,D48="Yazar",J48/C48,D48="",0)</f>
        <v>0</v>
      </c>
      <c r="L48" s="53" cm="1">
        <f t="array" ref="L48">_xlfn.IFS(E48="Kitap",K48,E48="Kitap Bölümü",K48/2,E48="",0)</f>
        <v>0</v>
      </c>
    </row>
    <row r="49" spans="1:12">
      <c r="A49" s="27">
        <v>46</v>
      </c>
      <c r="B49" s="54"/>
      <c r="C49" s="54"/>
      <c r="D49" s="54"/>
      <c r="E49" s="54"/>
      <c r="F49" s="87"/>
      <c r="G49" s="62"/>
      <c r="H49" s="44">
        <f t="shared" si="0"/>
        <v>0</v>
      </c>
      <c r="J49" s="53" cm="1">
        <f t="array" ref="J49">_xlfn.IFS(B49="SENSE A",200,B49="SENSE B",150,B49="SENSE C",120,B49="SENSE D",100,B49="SENSE E",80,B49="Uluslararası",30,B49="Ulusal",20,B49="",0)</f>
        <v>0</v>
      </c>
      <c r="K49" s="53" cm="1">
        <f t="array" ref="K49">_xlfn.IFS(D49="Editör",J49,D49="Yazar",J49/C49,D49="",0)</f>
        <v>0</v>
      </c>
      <c r="L49" s="53" cm="1">
        <f t="array" ref="L49">_xlfn.IFS(E49="Kitap",K49,E49="Kitap Bölümü",K49/2,E49="",0)</f>
        <v>0</v>
      </c>
    </row>
    <row r="50" spans="1:12">
      <c r="A50" s="27">
        <v>47</v>
      </c>
      <c r="B50" s="54"/>
      <c r="C50" s="54"/>
      <c r="D50" s="54"/>
      <c r="E50" s="54"/>
      <c r="F50" s="87"/>
      <c r="G50" s="62"/>
      <c r="H50" s="44">
        <f t="shared" si="0"/>
        <v>0</v>
      </c>
      <c r="J50" s="53" cm="1">
        <f t="array" ref="J50">_xlfn.IFS(B50="SENSE A",200,B50="SENSE B",150,B50="SENSE C",120,B50="SENSE D",100,B50="SENSE E",80,B50="Uluslararası",30,B50="Ulusal",20,B50="",0)</f>
        <v>0</v>
      </c>
      <c r="K50" s="53" cm="1">
        <f t="array" ref="K50">_xlfn.IFS(D50="Editör",J50,D50="Yazar",J50/C50,D50="",0)</f>
        <v>0</v>
      </c>
      <c r="L50" s="53" cm="1">
        <f t="array" ref="L50">_xlfn.IFS(E50="Kitap",K50,E50="Kitap Bölümü",K50/2,E50="",0)</f>
        <v>0</v>
      </c>
    </row>
    <row r="51" spans="1:12">
      <c r="A51" s="27">
        <v>48</v>
      </c>
      <c r="B51" s="54"/>
      <c r="C51" s="54"/>
      <c r="D51" s="54"/>
      <c r="E51" s="54"/>
      <c r="F51" s="87"/>
      <c r="G51" s="62"/>
      <c r="H51" s="44">
        <f t="shared" si="0"/>
        <v>0</v>
      </c>
      <c r="J51" s="53" cm="1">
        <f t="array" ref="J51">_xlfn.IFS(B51="SENSE A",200,B51="SENSE B",150,B51="SENSE C",120,B51="SENSE D",100,B51="SENSE E",80,B51="Uluslararası",30,B51="Ulusal",20,B51="",0)</f>
        <v>0</v>
      </c>
      <c r="K51" s="53" cm="1">
        <f t="array" ref="K51">_xlfn.IFS(D51="Editör",J51,D51="Yazar",J51/C51,D51="",0)</f>
        <v>0</v>
      </c>
      <c r="L51" s="53" cm="1">
        <f t="array" ref="L51">_xlfn.IFS(E51="Kitap",K51,E51="Kitap Bölümü",K51/2,E51="",0)</f>
        <v>0</v>
      </c>
    </row>
    <row r="52" spans="1:12">
      <c r="A52" s="27">
        <v>49</v>
      </c>
      <c r="B52" s="54"/>
      <c r="C52" s="54"/>
      <c r="D52" s="54"/>
      <c r="E52" s="54"/>
      <c r="F52" s="87"/>
      <c r="G52" s="62"/>
      <c r="H52" s="44">
        <f t="shared" si="0"/>
        <v>0</v>
      </c>
      <c r="J52" s="53" cm="1">
        <f t="array" ref="J52">_xlfn.IFS(B52="SENSE A",200,B52="SENSE B",150,B52="SENSE C",120,B52="SENSE D",100,B52="SENSE E",80,B52="Uluslararası",30,B52="Ulusal",20,B52="",0)</f>
        <v>0</v>
      </c>
      <c r="K52" s="53" cm="1">
        <f t="array" ref="K52">_xlfn.IFS(D52="Editör",J52,D52="Yazar",J52/C52,D52="",0)</f>
        <v>0</v>
      </c>
      <c r="L52" s="53" cm="1">
        <f t="array" ref="L52">_xlfn.IFS(E52="Kitap",K52,E52="Kitap Bölümü",K52/2,E52="",0)</f>
        <v>0</v>
      </c>
    </row>
    <row r="53" spans="1:12">
      <c r="A53" s="27">
        <v>50</v>
      </c>
      <c r="B53" s="54"/>
      <c r="C53" s="54"/>
      <c r="D53" s="54"/>
      <c r="E53" s="54"/>
      <c r="F53" s="87"/>
      <c r="G53" s="62"/>
      <c r="H53" s="44">
        <f t="shared" si="0"/>
        <v>0</v>
      </c>
      <c r="J53" s="53" cm="1">
        <f t="array" ref="J53">_xlfn.IFS(B53="SENSE A",200,B53="SENSE B",150,B53="SENSE C",120,B53="SENSE D",100,B53="SENSE E",80,B53="Uluslararası",30,B53="Ulusal",20,B53="",0)</f>
        <v>0</v>
      </c>
      <c r="K53" s="53" cm="1">
        <f t="array" ref="K53">_xlfn.IFS(D53="Editör",J53,D53="Yazar",J53/C53,D53="",0)</f>
        <v>0</v>
      </c>
      <c r="L53" s="53" cm="1">
        <f t="array" ref="L53">_xlfn.IFS(E53="Kitap",K53,E53="Kitap Bölümü",K53/2,E53="",0)</f>
        <v>0</v>
      </c>
    </row>
    <row r="54" spans="1:12">
      <c r="A54" s="27">
        <v>51</v>
      </c>
      <c r="B54" s="54"/>
      <c r="C54" s="54"/>
      <c r="D54" s="54"/>
      <c r="E54" s="54"/>
      <c r="F54" s="87"/>
      <c r="G54" s="62"/>
      <c r="H54" s="44">
        <f t="shared" si="0"/>
        <v>0</v>
      </c>
      <c r="J54" s="53" cm="1">
        <f t="array" ref="J54">_xlfn.IFS(B54="SENSE A",200,B54="SENSE B",150,B54="SENSE C",120,B54="SENSE D",100,B54="SENSE E",80,B54="Uluslararası",30,B54="Ulusal",20,B54="",0)</f>
        <v>0</v>
      </c>
      <c r="K54" s="53" cm="1">
        <f t="array" ref="K54">_xlfn.IFS(D54="Editör",J54,D54="Yazar",J54/C54,D54="",0)</f>
        <v>0</v>
      </c>
      <c r="L54" s="53" cm="1">
        <f t="array" ref="L54">_xlfn.IFS(E54="Kitap",K54,E54="Kitap Bölümü",K54/2,E54="",0)</f>
        <v>0</v>
      </c>
    </row>
    <row r="55" spans="1:12">
      <c r="A55" s="27">
        <v>52</v>
      </c>
      <c r="B55" s="54"/>
      <c r="C55" s="54"/>
      <c r="D55" s="54"/>
      <c r="E55" s="54"/>
      <c r="F55" s="87"/>
      <c r="G55" s="62"/>
      <c r="H55" s="44">
        <f t="shared" si="0"/>
        <v>0</v>
      </c>
      <c r="J55" s="53" cm="1">
        <f t="array" ref="J55">_xlfn.IFS(B55="SENSE A",200,B55="SENSE B",150,B55="SENSE C",120,B55="SENSE D",100,B55="SENSE E",80,B55="Uluslararası",30,B55="Ulusal",20,B55="",0)</f>
        <v>0</v>
      </c>
      <c r="K55" s="53" cm="1">
        <f t="array" ref="K55">_xlfn.IFS(D55="Editör",J55,D55="Yazar",J55/C55,D55="",0)</f>
        <v>0</v>
      </c>
      <c r="L55" s="53" cm="1">
        <f t="array" ref="L55">_xlfn.IFS(E55="Kitap",K55,E55="Kitap Bölümü",K55/2,E55="",0)</f>
        <v>0</v>
      </c>
    </row>
    <row r="56" spans="1:12">
      <c r="A56" s="27">
        <v>53</v>
      </c>
      <c r="B56" s="54"/>
      <c r="C56" s="54"/>
      <c r="D56" s="54"/>
      <c r="E56" s="54"/>
      <c r="F56" s="87"/>
      <c r="G56" s="62"/>
      <c r="H56" s="44">
        <f t="shared" si="0"/>
        <v>0</v>
      </c>
      <c r="J56" s="53" cm="1">
        <f t="array" ref="J56">_xlfn.IFS(B56="SENSE A",200,B56="SENSE B",150,B56="SENSE C",120,B56="SENSE D",100,B56="SENSE E",80,B56="Uluslararası",30,B56="Ulusal",20,B56="",0)</f>
        <v>0</v>
      </c>
      <c r="K56" s="53" cm="1">
        <f t="array" ref="K56">_xlfn.IFS(D56="Editör",J56,D56="Yazar",J56/C56,D56="",0)</f>
        <v>0</v>
      </c>
      <c r="L56" s="53" cm="1">
        <f t="array" ref="L56">_xlfn.IFS(E56="Kitap",K56,E56="Kitap Bölümü",K56/2,E56="",0)</f>
        <v>0</v>
      </c>
    </row>
    <row r="57" spans="1:12">
      <c r="A57" s="27">
        <v>54</v>
      </c>
      <c r="B57" s="54"/>
      <c r="C57" s="54"/>
      <c r="D57" s="54"/>
      <c r="E57" s="54"/>
      <c r="F57" s="87"/>
      <c r="G57" s="62"/>
      <c r="H57" s="44">
        <f t="shared" si="0"/>
        <v>0</v>
      </c>
      <c r="J57" s="53" cm="1">
        <f t="array" ref="J57">_xlfn.IFS(B57="SENSE A",200,B57="SENSE B",150,B57="SENSE C",120,B57="SENSE D",100,B57="SENSE E",80,B57="Uluslararası",30,B57="Ulusal",20,B57="",0)</f>
        <v>0</v>
      </c>
      <c r="K57" s="53" cm="1">
        <f t="array" ref="K57">_xlfn.IFS(D57="Editör",J57,D57="Yazar",J57/C57,D57="",0)</f>
        <v>0</v>
      </c>
      <c r="L57" s="53" cm="1">
        <f t="array" ref="L57">_xlfn.IFS(E57="Kitap",K57,E57="Kitap Bölümü",K57/2,E57="",0)</f>
        <v>0</v>
      </c>
    </row>
    <row r="58" spans="1:12">
      <c r="A58" s="27">
        <v>55</v>
      </c>
      <c r="B58" s="54"/>
      <c r="C58" s="54"/>
      <c r="D58" s="54"/>
      <c r="E58" s="54"/>
      <c r="F58" s="87"/>
      <c r="G58" s="62"/>
      <c r="H58" s="44">
        <f t="shared" si="0"/>
        <v>0</v>
      </c>
      <c r="J58" s="53" cm="1">
        <f t="array" ref="J58">_xlfn.IFS(B58="SENSE A",200,B58="SENSE B",150,B58="SENSE C",120,B58="SENSE D",100,B58="SENSE E",80,B58="Uluslararası",30,B58="Ulusal",20,B58="",0)</f>
        <v>0</v>
      </c>
      <c r="K58" s="53" cm="1">
        <f t="array" ref="K58">_xlfn.IFS(D58="Editör",J58,D58="Yazar",J58/C58,D58="",0)</f>
        <v>0</v>
      </c>
      <c r="L58" s="53" cm="1">
        <f t="array" ref="L58">_xlfn.IFS(E58="Kitap",K58,E58="Kitap Bölümü",K58/2,E58="",0)</f>
        <v>0</v>
      </c>
    </row>
    <row r="59" spans="1:12">
      <c r="A59" s="27">
        <v>56</v>
      </c>
      <c r="B59" s="54"/>
      <c r="C59" s="54"/>
      <c r="D59" s="54"/>
      <c r="E59" s="54"/>
      <c r="F59" s="87"/>
      <c r="G59" s="62"/>
      <c r="H59" s="44">
        <f t="shared" si="0"/>
        <v>0</v>
      </c>
      <c r="J59" s="53" cm="1">
        <f t="array" ref="J59">_xlfn.IFS(B59="SENSE A",200,B59="SENSE B",150,B59="SENSE C",120,B59="SENSE D",100,B59="SENSE E",80,B59="Uluslararası",30,B59="Ulusal",20,B59="",0)</f>
        <v>0</v>
      </c>
      <c r="K59" s="53" cm="1">
        <f t="array" ref="K59">_xlfn.IFS(D59="Editör",J59,D59="Yazar",J59/C59,D59="",0)</f>
        <v>0</v>
      </c>
      <c r="L59" s="53" cm="1">
        <f t="array" ref="L59">_xlfn.IFS(E59="Kitap",K59,E59="Kitap Bölümü",K59/2,E59="",0)</f>
        <v>0</v>
      </c>
    </row>
    <row r="60" spans="1:12">
      <c r="A60" s="27">
        <v>57</v>
      </c>
      <c r="B60" s="54"/>
      <c r="C60" s="54"/>
      <c r="D60" s="54"/>
      <c r="E60" s="54"/>
      <c r="F60" s="87"/>
      <c r="G60" s="62"/>
      <c r="H60" s="44">
        <f t="shared" si="0"/>
        <v>0</v>
      </c>
      <c r="J60" s="53" cm="1">
        <f t="array" ref="J60">_xlfn.IFS(B60="SENSE A",200,B60="SENSE B",150,B60="SENSE C",120,B60="SENSE D",100,B60="SENSE E",80,B60="Uluslararası",30,B60="Ulusal",20,B60="",0)</f>
        <v>0</v>
      </c>
      <c r="K60" s="53" cm="1">
        <f t="array" ref="K60">_xlfn.IFS(D60="Editör",J60,D60="Yazar",J60/C60,D60="",0)</f>
        <v>0</v>
      </c>
      <c r="L60" s="53" cm="1">
        <f t="array" ref="L60">_xlfn.IFS(E60="Kitap",K60,E60="Kitap Bölümü",K60/2,E60="",0)</f>
        <v>0</v>
      </c>
    </row>
    <row r="61" spans="1:12">
      <c r="A61" s="27">
        <v>58</v>
      </c>
      <c r="B61" s="54"/>
      <c r="C61" s="54"/>
      <c r="D61" s="54"/>
      <c r="E61" s="54"/>
      <c r="F61" s="87"/>
      <c r="G61" s="62"/>
      <c r="H61" s="44">
        <f t="shared" si="0"/>
        <v>0</v>
      </c>
      <c r="J61" s="53" cm="1">
        <f t="array" ref="J61">_xlfn.IFS(B61="SENSE A",200,B61="SENSE B",150,B61="SENSE C",120,B61="SENSE D",100,B61="SENSE E",80,B61="Uluslararası",30,B61="Ulusal",20,B61="",0)</f>
        <v>0</v>
      </c>
      <c r="K61" s="53" cm="1">
        <f t="array" ref="K61">_xlfn.IFS(D61="Editör",J61,D61="Yazar",J61/C61,D61="",0)</f>
        <v>0</v>
      </c>
      <c r="L61" s="53" cm="1">
        <f t="array" ref="L61">_xlfn.IFS(E61="Kitap",K61,E61="Kitap Bölümü",K61/2,E61="",0)</f>
        <v>0</v>
      </c>
    </row>
    <row r="62" spans="1:12">
      <c r="A62" s="27">
        <v>59</v>
      </c>
      <c r="B62" s="54"/>
      <c r="C62" s="54"/>
      <c r="D62" s="54"/>
      <c r="E62" s="54"/>
      <c r="F62" s="87"/>
      <c r="G62" s="62"/>
      <c r="H62" s="44">
        <f t="shared" si="0"/>
        <v>0</v>
      </c>
      <c r="J62" s="53" cm="1">
        <f t="array" ref="J62">_xlfn.IFS(B62="SENSE A",200,B62="SENSE B",150,B62="SENSE C",120,B62="SENSE D",100,B62="SENSE E",80,B62="Uluslararası",30,B62="Ulusal",20,B62="",0)</f>
        <v>0</v>
      </c>
      <c r="K62" s="53" cm="1">
        <f t="array" ref="K62">_xlfn.IFS(D62="Editör",J62,D62="Yazar",J62/C62,D62="",0)</f>
        <v>0</v>
      </c>
      <c r="L62" s="53" cm="1">
        <f t="array" ref="L62">_xlfn.IFS(E62="Kitap",K62,E62="Kitap Bölümü",K62/2,E62="",0)</f>
        <v>0</v>
      </c>
    </row>
    <row r="63" spans="1:12">
      <c r="A63" s="27">
        <v>60</v>
      </c>
      <c r="B63" s="54"/>
      <c r="C63" s="54"/>
      <c r="D63" s="54"/>
      <c r="E63" s="54"/>
      <c r="F63" s="87"/>
      <c r="G63" s="62"/>
      <c r="H63" s="44">
        <f t="shared" si="0"/>
        <v>0</v>
      </c>
      <c r="J63" s="53" cm="1">
        <f t="array" ref="J63">_xlfn.IFS(B63="SENSE A",200,B63="SENSE B",150,B63="SENSE C",120,B63="SENSE D",100,B63="SENSE E",80,B63="Uluslararası",30,B63="Ulusal",20,B63="",0)</f>
        <v>0</v>
      </c>
      <c r="K63" s="53" cm="1">
        <f t="array" ref="K63">_xlfn.IFS(D63="Editör",J63,D63="Yazar",J63/C63,D63="",0)</f>
        <v>0</v>
      </c>
      <c r="L63" s="53" cm="1">
        <f t="array" ref="L63">_xlfn.IFS(E63="Kitap",K63,E63="Kitap Bölümü",K63/2,E63="",0)</f>
        <v>0</v>
      </c>
    </row>
    <row r="64" spans="1:12">
      <c r="A64" s="27">
        <v>61</v>
      </c>
      <c r="B64" s="54"/>
      <c r="C64" s="54"/>
      <c r="D64" s="54"/>
      <c r="E64" s="54"/>
      <c r="F64" s="87"/>
      <c r="G64" s="62"/>
      <c r="H64" s="44">
        <f t="shared" si="0"/>
        <v>0</v>
      </c>
      <c r="J64" s="53" cm="1">
        <f t="array" ref="J64">_xlfn.IFS(B64="SENSE A",200,B64="SENSE B",150,B64="SENSE C",120,B64="SENSE D",100,B64="SENSE E",80,B64="Uluslararası",30,B64="Ulusal",20,B64="",0)</f>
        <v>0</v>
      </c>
      <c r="K64" s="53" cm="1">
        <f t="array" ref="K64">_xlfn.IFS(D64="Editör",J64,D64="Yazar",J64/C64,D64="",0)</f>
        <v>0</v>
      </c>
      <c r="L64" s="53" cm="1">
        <f t="array" ref="L64">_xlfn.IFS(E64="Kitap",K64,E64="Kitap Bölümü",K64/2,E64="",0)</f>
        <v>0</v>
      </c>
    </row>
    <row r="65" spans="1:12">
      <c r="A65" s="27">
        <v>62</v>
      </c>
      <c r="B65" s="54"/>
      <c r="C65" s="54"/>
      <c r="D65" s="54"/>
      <c r="E65" s="54"/>
      <c r="F65" s="87"/>
      <c r="G65" s="62"/>
      <c r="H65" s="44">
        <f t="shared" si="0"/>
        <v>0</v>
      </c>
      <c r="J65" s="53" cm="1">
        <f t="array" ref="J65">_xlfn.IFS(B65="SENSE A",200,B65="SENSE B",150,B65="SENSE C",120,B65="SENSE D",100,B65="SENSE E",80,B65="Uluslararası",30,B65="Ulusal",20,B65="",0)</f>
        <v>0</v>
      </c>
      <c r="K65" s="53" cm="1">
        <f t="array" ref="K65">_xlfn.IFS(D65="Editör",J65,D65="Yazar",J65/C65,D65="",0)</f>
        <v>0</v>
      </c>
      <c r="L65" s="53" cm="1">
        <f t="array" ref="L65">_xlfn.IFS(E65="Kitap",K65,E65="Kitap Bölümü",K65/2,E65="",0)</f>
        <v>0</v>
      </c>
    </row>
    <row r="66" spans="1:12">
      <c r="A66" s="27">
        <v>63</v>
      </c>
      <c r="B66" s="54"/>
      <c r="C66" s="54"/>
      <c r="D66" s="54"/>
      <c r="E66" s="54"/>
      <c r="F66" s="87"/>
      <c r="G66" s="62"/>
      <c r="H66" s="44">
        <f t="shared" si="0"/>
        <v>0</v>
      </c>
      <c r="J66" s="53" cm="1">
        <f t="array" ref="J66">_xlfn.IFS(B66="SENSE A",200,B66="SENSE B",150,B66="SENSE C",120,B66="SENSE D",100,B66="SENSE E",80,B66="Uluslararası",30,B66="Ulusal",20,B66="",0)</f>
        <v>0</v>
      </c>
      <c r="K66" s="53" cm="1">
        <f t="array" ref="K66">_xlfn.IFS(D66="Editör",J66,D66="Yazar",J66/C66,D66="",0)</f>
        <v>0</v>
      </c>
      <c r="L66" s="53" cm="1">
        <f t="array" ref="L66">_xlfn.IFS(E66="Kitap",K66,E66="Kitap Bölümü",K66/2,E66="",0)</f>
        <v>0</v>
      </c>
    </row>
    <row r="67" spans="1:12">
      <c r="A67" s="27">
        <v>64</v>
      </c>
      <c r="B67" s="54"/>
      <c r="C67" s="54"/>
      <c r="D67" s="54"/>
      <c r="E67" s="54"/>
      <c r="F67" s="87"/>
      <c r="G67" s="62"/>
      <c r="H67" s="44">
        <f t="shared" si="0"/>
        <v>0</v>
      </c>
      <c r="J67" s="53" cm="1">
        <f t="array" ref="J67">_xlfn.IFS(B67="SENSE A",200,B67="SENSE B",150,B67="SENSE C",120,B67="SENSE D",100,B67="SENSE E",80,B67="Uluslararası",30,B67="Ulusal",20,B67="",0)</f>
        <v>0</v>
      </c>
      <c r="K67" s="53" cm="1">
        <f t="array" ref="K67">_xlfn.IFS(D67="Editör",J67,D67="Yazar",J67/C67,D67="",0)</f>
        <v>0</v>
      </c>
      <c r="L67" s="53" cm="1">
        <f t="array" ref="L67">_xlfn.IFS(E67="Kitap",K67,E67="Kitap Bölümü",K67/2,E67="",0)</f>
        <v>0</v>
      </c>
    </row>
    <row r="68" spans="1:12">
      <c r="A68" s="27">
        <v>65</v>
      </c>
      <c r="B68" s="54"/>
      <c r="C68" s="54"/>
      <c r="D68" s="54"/>
      <c r="E68" s="54"/>
      <c r="F68" s="87"/>
      <c r="G68" s="62"/>
      <c r="H68" s="44">
        <f t="shared" si="0"/>
        <v>0</v>
      </c>
      <c r="J68" s="53" cm="1">
        <f t="array" ref="J68">_xlfn.IFS(B68="SENSE A",200,B68="SENSE B",150,B68="SENSE C",120,B68="SENSE D",100,B68="SENSE E",80,B68="Uluslararası",30,B68="Ulusal",20,B68="",0)</f>
        <v>0</v>
      </c>
      <c r="K68" s="53" cm="1">
        <f t="array" ref="K68">_xlfn.IFS(D68="Editör",J68,D68="Yazar",J68/C68,D68="",0)</f>
        <v>0</v>
      </c>
      <c r="L68" s="53" cm="1">
        <f t="array" ref="L68">_xlfn.IFS(E68="Kitap",K68,E68="Kitap Bölümü",K68/2,E68="",0)</f>
        <v>0</v>
      </c>
    </row>
    <row r="69" spans="1:12">
      <c r="A69" s="27">
        <v>66</v>
      </c>
      <c r="B69" s="54"/>
      <c r="C69" s="54"/>
      <c r="D69" s="54"/>
      <c r="E69" s="54"/>
      <c r="F69" s="87"/>
      <c r="G69" s="62"/>
      <c r="H69" s="44">
        <f t="shared" ref="H69:H101" si="1">L69</f>
        <v>0</v>
      </c>
      <c r="J69" s="53" cm="1">
        <f t="array" ref="J69">_xlfn.IFS(B69="SENSE A",200,B69="SENSE B",150,B69="SENSE C",120,B69="SENSE D",100,B69="SENSE E",80,B69="Uluslararası",30,B69="Ulusal",20,B69="",0)</f>
        <v>0</v>
      </c>
      <c r="K69" s="53" cm="1">
        <f t="array" ref="K69">_xlfn.IFS(D69="Editör",J69,D69="Yazar",J69/C69,D69="",0)</f>
        <v>0</v>
      </c>
      <c r="L69" s="53" cm="1">
        <f t="array" ref="L69">_xlfn.IFS(E69="Kitap",K69,E69="Kitap Bölümü",K69/2,E69="",0)</f>
        <v>0</v>
      </c>
    </row>
    <row r="70" spans="1:12">
      <c r="A70" s="27">
        <v>67</v>
      </c>
      <c r="B70" s="54"/>
      <c r="C70" s="54"/>
      <c r="D70" s="54"/>
      <c r="E70" s="54"/>
      <c r="F70" s="87"/>
      <c r="G70" s="62"/>
      <c r="H70" s="44">
        <f t="shared" si="1"/>
        <v>0</v>
      </c>
      <c r="J70" s="53" cm="1">
        <f t="array" ref="J70">_xlfn.IFS(B70="SENSE A",200,B70="SENSE B",150,B70="SENSE C",120,B70="SENSE D",100,B70="SENSE E",80,B70="Uluslararası",30,B70="Ulusal",20,B70="",0)</f>
        <v>0</v>
      </c>
      <c r="K70" s="53" cm="1">
        <f t="array" ref="K70">_xlfn.IFS(D70="Editör",J70,D70="Yazar",J70/C70,D70="",0)</f>
        <v>0</v>
      </c>
      <c r="L70" s="53" cm="1">
        <f t="array" ref="L70">_xlfn.IFS(E70="Kitap",K70,E70="Kitap Bölümü",K70/2,E70="",0)</f>
        <v>0</v>
      </c>
    </row>
    <row r="71" spans="1:12">
      <c r="A71" s="27">
        <v>68</v>
      </c>
      <c r="B71" s="54"/>
      <c r="C71" s="54"/>
      <c r="D71" s="54"/>
      <c r="E71" s="54"/>
      <c r="F71" s="87"/>
      <c r="G71" s="62"/>
      <c r="H71" s="44">
        <f t="shared" si="1"/>
        <v>0</v>
      </c>
      <c r="J71" s="53" cm="1">
        <f t="array" ref="J71">_xlfn.IFS(B71="SENSE A",200,B71="SENSE B",150,B71="SENSE C",120,B71="SENSE D",100,B71="SENSE E",80,B71="Uluslararası",30,B71="Ulusal",20,B71="",0)</f>
        <v>0</v>
      </c>
      <c r="K71" s="53" cm="1">
        <f t="array" ref="K71">_xlfn.IFS(D71="Editör",J71,D71="Yazar",J71/C71,D71="",0)</f>
        <v>0</v>
      </c>
      <c r="L71" s="53" cm="1">
        <f t="array" ref="L71">_xlfn.IFS(E71="Kitap",K71,E71="Kitap Bölümü",K71/2,E71="",0)</f>
        <v>0</v>
      </c>
    </row>
    <row r="72" spans="1:12">
      <c r="A72" s="27">
        <v>69</v>
      </c>
      <c r="B72" s="54"/>
      <c r="C72" s="54"/>
      <c r="D72" s="54"/>
      <c r="E72" s="54"/>
      <c r="F72" s="87"/>
      <c r="G72" s="62"/>
      <c r="H72" s="44">
        <f t="shared" si="1"/>
        <v>0</v>
      </c>
      <c r="J72" s="53" cm="1">
        <f t="array" ref="J72">_xlfn.IFS(B72="SENSE A",200,B72="SENSE B",150,B72="SENSE C",120,B72="SENSE D",100,B72="SENSE E",80,B72="Uluslararası",30,B72="Ulusal",20,B72="",0)</f>
        <v>0</v>
      </c>
      <c r="K72" s="53" cm="1">
        <f t="array" ref="K72">_xlfn.IFS(D72="Editör",J72,D72="Yazar",J72/C72,D72="",0)</f>
        <v>0</v>
      </c>
      <c r="L72" s="53" cm="1">
        <f t="array" ref="L72">_xlfn.IFS(E72="Kitap",K72,E72="Kitap Bölümü",K72/2,E72="",0)</f>
        <v>0</v>
      </c>
    </row>
    <row r="73" spans="1:12">
      <c r="A73" s="27">
        <v>70</v>
      </c>
      <c r="B73" s="54"/>
      <c r="C73" s="54"/>
      <c r="D73" s="54"/>
      <c r="E73" s="54"/>
      <c r="F73" s="87"/>
      <c r="G73" s="62"/>
      <c r="H73" s="44">
        <f t="shared" si="1"/>
        <v>0</v>
      </c>
      <c r="J73" s="53" cm="1">
        <f t="array" ref="J73">_xlfn.IFS(B73="SENSE A",200,B73="SENSE B",150,B73="SENSE C",120,B73="SENSE D",100,B73="SENSE E",80,B73="Uluslararası",30,B73="Ulusal",20,B73="",0)</f>
        <v>0</v>
      </c>
      <c r="K73" s="53" cm="1">
        <f t="array" ref="K73">_xlfn.IFS(D73="Editör",J73,D73="Yazar",J73/C73,D73="",0)</f>
        <v>0</v>
      </c>
      <c r="L73" s="53" cm="1">
        <f t="array" ref="L73">_xlfn.IFS(E73="Kitap",K73,E73="Kitap Bölümü",K73/2,E73="",0)</f>
        <v>0</v>
      </c>
    </row>
    <row r="74" spans="1:12">
      <c r="A74" s="27">
        <v>71</v>
      </c>
      <c r="B74" s="54"/>
      <c r="C74" s="54"/>
      <c r="D74" s="54"/>
      <c r="E74" s="54"/>
      <c r="F74" s="87"/>
      <c r="G74" s="62"/>
      <c r="H74" s="44">
        <f t="shared" si="1"/>
        <v>0</v>
      </c>
      <c r="J74" s="53" cm="1">
        <f t="array" ref="J74">_xlfn.IFS(B74="SENSE A",200,B74="SENSE B",150,B74="SENSE C",120,B74="SENSE D",100,B74="SENSE E",80,B74="Uluslararası",30,B74="Ulusal",20,B74="",0)</f>
        <v>0</v>
      </c>
      <c r="K74" s="53" cm="1">
        <f t="array" ref="K74">_xlfn.IFS(D74="Editör",J74,D74="Yazar",J74/C74,D74="",0)</f>
        <v>0</v>
      </c>
      <c r="L74" s="53" cm="1">
        <f t="array" ref="L74">_xlfn.IFS(E74="Kitap",K74,E74="Kitap Bölümü",K74/2,E74="",0)</f>
        <v>0</v>
      </c>
    </row>
    <row r="75" spans="1:12">
      <c r="A75" s="27">
        <v>72</v>
      </c>
      <c r="B75" s="54"/>
      <c r="C75" s="54"/>
      <c r="D75" s="54"/>
      <c r="E75" s="54"/>
      <c r="F75" s="87"/>
      <c r="G75" s="62"/>
      <c r="H75" s="44">
        <f t="shared" si="1"/>
        <v>0</v>
      </c>
      <c r="J75" s="53" cm="1">
        <f t="array" ref="J75">_xlfn.IFS(B75="SENSE A",200,B75="SENSE B",150,B75="SENSE C",120,B75="SENSE D",100,B75="SENSE E",80,B75="Uluslararası",30,B75="Ulusal",20,B75="",0)</f>
        <v>0</v>
      </c>
      <c r="K75" s="53" cm="1">
        <f t="array" ref="K75">_xlfn.IFS(D75="Editör",J75,D75="Yazar",J75/C75,D75="",0)</f>
        <v>0</v>
      </c>
      <c r="L75" s="53" cm="1">
        <f t="array" ref="L75">_xlfn.IFS(E75="Kitap",K75,E75="Kitap Bölümü",K75/2,E75="",0)</f>
        <v>0</v>
      </c>
    </row>
    <row r="76" spans="1:12">
      <c r="A76" s="27">
        <v>73</v>
      </c>
      <c r="B76" s="54"/>
      <c r="C76" s="54"/>
      <c r="D76" s="54"/>
      <c r="E76" s="54"/>
      <c r="F76" s="87"/>
      <c r="G76" s="62"/>
      <c r="H76" s="44">
        <f t="shared" si="1"/>
        <v>0</v>
      </c>
      <c r="J76" s="53" cm="1">
        <f t="array" ref="J76">_xlfn.IFS(B76="SENSE A",200,B76="SENSE B",150,B76="SENSE C",120,B76="SENSE D",100,B76="SENSE E",80,B76="Uluslararası",30,B76="Ulusal",20,B76="",0)</f>
        <v>0</v>
      </c>
      <c r="K76" s="53" cm="1">
        <f t="array" ref="K76">_xlfn.IFS(D76="Editör",J76,D76="Yazar",J76/C76,D76="",0)</f>
        <v>0</v>
      </c>
      <c r="L76" s="53" cm="1">
        <f t="array" ref="L76">_xlfn.IFS(E76="Kitap",K76,E76="Kitap Bölümü",K76/2,E76="",0)</f>
        <v>0</v>
      </c>
    </row>
    <row r="77" spans="1:12">
      <c r="A77" s="27">
        <v>74</v>
      </c>
      <c r="B77" s="54"/>
      <c r="C77" s="54"/>
      <c r="D77" s="54"/>
      <c r="E77" s="54"/>
      <c r="F77" s="87"/>
      <c r="G77" s="62"/>
      <c r="H77" s="44">
        <f t="shared" si="1"/>
        <v>0</v>
      </c>
      <c r="J77" s="53" cm="1">
        <f t="array" ref="J77">_xlfn.IFS(B77="SENSE A",200,B77="SENSE B",150,B77="SENSE C",120,B77="SENSE D",100,B77="SENSE E",80,B77="Uluslararası",30,B77="Ulusal",20,B77="",0)</f>
        <v>0</v>
      </c>
      <c r="K77" s="53" cm="1">
        <f t="array" ref="K77">_xlfn.IFS(D77="Editör",J77,D77="Yazar",J77/C77,D77="",0)</f>
        <v>0</v>
      </c>
      <c r="L77" s="53" cm="1">
        <f t="array" ref="L77">_xlfn.IFS(E77="Kitap",K77,E77="Kitap Bölümü",K77/2,E77="",0)</f>
        <v>0</v>
      </c>
    </row>
    <row r="78" spans="1:12">
      <c r="A78" s="27">
        <v>75</v>
      </c>
      <c r="B78" s="54"/>
      <c r="C78" s="54"/>
      <c r="D78" s="54"/>
      <c r="E78" s="54"/>
      <c r="F78" s="87"/>
      <c r="G78" s="62"/>
      <c r="H78" s="44">
        <f t="shared" si="1"/>
        <v>0</v>
      </c>
      <c r="J78" s="53" cm="1">
        <f t="array" ref="J78">_xlfn.IFS(B78="SENSE A",200,B78="SENSE B",150,B78="SENSE C",120,B78="SENSE D",100,B78="SENSE E",80,B78="Uluslararası",30,B78="Ulusal",20,B78="",0)</f>
        <v>0</v>
      </c>
      <c r="K78" s="53" cm="1">
        <f t="array" ref="K78">_xlfn.IFS(D78="Editör",J78,D78="Yazar",J78/C78,D78="",0)</f>
        <v>0</v>
      </c>
      <c r="L78" s="53" cm="1">
        <f t="array" ref="L78">_xlfn.IFS(E78="Kitap",K78,E78="Kitap Bölümü",K78/2,E78="",0)</f>
        <v>0</v>
      </c>
    </row>
    <row r="79" spans="1:12">
      <c r="A79" s="27">
        <v>76</v>
      </c>
      <c r="B79" s="54"/>
      <c r="C79" s="54"/>
      <c r="D79" s="54"/>
      <c r="E79" s="54"/>
      <c r="F79" s="87"/>
      <c r="G79" s="62"/>
      <c r="H79" s="44">
        <f t="shared" si="1"/>
        <v>0</v>
      </c>
      <c r="J79" s="53" cm="1">
        <f t="array" ref="J79">_xlfn.IFS(B79="SENSE A",200,B79="SENSE B",150,B79="SENSE C",120,B79="SENSE D",100,B79="SENSE E",80,B79="Uluslararası",30,B79="Ulusal",20,B79="",0)</f>
        <v>0</v>
      </c>
      <c r="K79" s="53" cm="1">
        <f t="array" ref="K79">_xlfn.IFS(D79="Editör",J79,D79="Yazar",J79/C79,D79="",0)</f>
        <v>0</v>
      </c>
      <c r="L79" s="53" cm="1">
        <f t="array" ref="L79">_xlfn.IFS(E79="Kitap",K79,E79="Kitap Bölümü",K79/2,E79="",0)</f>
        <v>0</v>
      </c>
    </row>
    <row r="80" spans="1:12">
      <c r="A80" s="27">
        <v>77</v>
      </c>
      <c r="B80" s="54"/>
      <c r="C80" s="54"/>
      <c r="D80" s="54"/>
      <c r="E80" s="54"/>
      <c r="F80" s="87"/>
      <c r="G80" s="62"/>
      <c r="H80" s="44">
        <f t="shared" si="1"/>
        <v>0</v>
      </c>
      <c r="J80" s="53" cm="1">
        <f t="array" ref="J80">_xlfn.IFS(B80="SENSE A",200,B80="SENSE B",150,B80="SENSE C",120,B80="SENSE D",100,B80="SENSE E",80,B80="Uluslararası",30,B80="Ulusal",20,B80="",0)</f>
        <v>0</v>
      </c>
      <c r="K80" s="53" cm="1">
        <f t="array" ref="K80">_xlfn.IFS(D80="Editör",J80,D80="Yazar",J80/C80,D80="",0)</f>
        <v>0</v>
      </c>
      <c r="L80" s="53" cm="1">
        <f t="array" ref="L80">_xlfn.IFS(E80="Kitap",K80,E80="Kitap Bölümü",K80/2,E80="",0)</f>
        <v>0</v>
      </c>
    </row>
    <row r="81" spans="1:12">
      <c r="A81" s="27">
        <v>78</v>
      </c>
      <c r="B81" s="54"/>
      <c r="C81" s="54"/>
      <c r="D81" s="54"/>
      <c r="E81" s="54"/>
      <c r="F81" s="87"/>
      <c r="G81" s="62"/>
      <c r="H81" s="44">
        <f t="shared" si="1"/>
        <v>0</v>
      </c>
      <c r="J81" s="53" cm="1">
        <f t="array" ref="J81">_xlfn.IFS(B81="SENSE A",200,B81="SENSE B",150,B81="SENSE C",120,B81="SENSE D",100,B81="SENSE E",80,B81="Uluslararası",30,B81="Ulusal",20,B81="",0)</f>
        <v>0</v>
      </c>
      <c r="K81" s="53" cm="1">
        <f t="array" ref="K81">_xlfn.IFS(D81="Editör",J81,D81="Yazar",J81/C81,D81="",0)</f>
        <v>0</v>
      </c>
      <c r="L81" s="53" cm="1">
        <f t="array" ref="L81">_xlfn.IFS(E81="Kitap",K81,E81="Kitap Bölümü",K81/2,E81="",0)</f>
        <v>0</v>
      </c>
    </row>
    <row r="82" spans="1:12">
      <c r="A82" s="27">
        <v>79</v>
      </c>
      <c r="B82" s="54"/>
      <c r="C82" s="54"/>
      <c r="D82" s="54"/>
      <c r="E82" s="54"/>
      <c r="F82" s="87"/>
      <c r="G82" s="62"/>
      <c r="H82" s="44">
        <f t="shared" si="1"/>
        <v>0</v>
      </c>
      <c r="J82" s="53" cm="1">
        <f t="array" ref="J82">_xlfn.IFS(B82="SENSE A",200,B82="SENSE B",150,B82="SENSE C",120,B82="SENSE D",100,B82="SENSE E",80,B82="Uluslararası",30,B82="Ulusal",20,B82="",0)</f>
        <v>0</v>
      </c>
      <c r="K82" s="53" cm="1">
        <f t="array" ref="K82">_xlfn.IFS(D82="Editör",J82,D82="Yazar",J82/C82,D82="",0)</f>
        <v>0</v>
      </c>
      <c r="L82" s="53" cm="1">
        <f t="array" ref="L82">_xlfn.IFS(E82="Kitap",K82,E82="Kitap Bölümü",K82/2,E82="",0)</f>
        <v>0</v>
      </c>
    </row>
    <row r="83" spans="1:12">
      <c r="A83" s="27">
        <v>80</v>
      </c>
      <c r="B83" s="54"/>
      <c r="C83" s="54"/>
      <c r="D83" s="54"/>
      <c r="E83" s="54"/>
      <c r="F83" s="87"/>
      <c r="G83" s="62"/>
      <c r="H83" s="44">
        <f t="shared" si="1"/>
        <v>0</v>
      </c>
      <c r="J83" s="53" cm="1">
        <f t="array" ref="J83">_xlfn.IFS(B83="SENSE A",200,B83="SENSE B",150,B83="SENSE C",120,B83="SENSE D",100,B83="SENSE E",80,B83="Uluslararası",30,B83="Ulusal",20,B83="",0)</f>
        <v>0</v>
      </c>
      <c r="K83" s="53" cm="1">
        <f t="array" ref="K83">_xlfn.IFS(D83="Editör",J83,D83="Yazar",J83/C83,D83="",0)</f>
        <v>0</v>
      </c>
      <c r="L83" s="53" cm="1">
        <f t="array" ref="L83">_xlfn.IFS(E83="Kitap",K83,E83="Kitap Bölümü",K83/2,E83="",0)</f>
        <v>0</v>
      </c>
    </row>
    <row r="84" spans="1:12">
      <c r="A84" s="27">
        <v>81</v>
      </c>
      <c r="B84" s="54"/>
      <c r="C84" s="54"/>
      <c r="D84" s="54"/>
      <c r="E84" s="54"/>
      <c r="F84" s="87"/>
      <c r="G84" s="62"/>
      <c r="H84" s="44">
        <f t="shared" si="1"/>
        <v>0</v>
      </c>
      <c r="J84" s="53" cm="1">
        <f t="array" ref="J84">_xlfn.IFS(B84="SENSE A",200,B84="SENSE B",150,B84="SENSE C",120,B84="SENSE D",100,B84="SENSE E",80,B84="Uluslararası",30,B84="Ulusal",20,B84="",0)</f>
        <v>0</v>
      </c>
      <c r="K84" s="53" cm="1">
        <f t="array" ref="K84">_xlfn.IFS(D84="Editör",J84,D84="Yazar",J84/C84,D84="",0)</f>
        <v>0</v>
      </c>
      <c r="L84" s="53" cm="1">
        <f t="array" ref="L84">_xlfn.IFS(E84="Kitap",K84,E84="Kitap Bölümü",K84/2,E84="",0)</f>
        <v>0</v>
      </c>
    </row>
    <row r="85" spans="1:12">
      <c r="A85" s="27">
        <v>82</v>
      </c>
      <c r="B85" s="54"/>
      <c r="C85" s="54"/>
      <c r="D85" s="54"/>
      <c r="E85" s="54"/>
      <c r="F85" s="87"/>
      <c r="G85" s="62"/>
      <c r="H85" s="44">
        <f t="shared" si="1"/>
        <v>0</v>
      </c>
      <c r="J85" s="53" cm="1">
        <f t="array" ref="J85">_xlfn.IFS(B85="SENSE A",200,B85="SENSE B",150,B85="SENSE C",120,B85="SENSE D",100,B85="SENSE E",80,B85="Uluslararası",30,B85="Ulusal",20,B85="",0)</f>
        <v>0</v>
      </c>
      <c r="K85" s="53" cm="1">
        <f t="array" ref="K85">_xlfn.IFS(D85="Editör",J85,D85="Yazar",J85/C85,D85="",0)</f>
        <v>0</v>
      </c>
      <c r="L85" s="53" cm="1">
        <f t="array" ref="L85">_xlfn.IFS(E85="Kitap",K85,E85="Kitap Bölümü",K85/2,E85="",0)</f>
        <v>0</v>
      </c>
    </row>
    <row r="86" spans="1:12">
      <c r="A86" s="27">
        <v>83</v>
      </c>
      <c r="B86" s="54"/>
      <c r="C86" s="54"/>
      <c r="D86" s="54"/>
      <c r="E86" s="54"/>
      <c r="F86" s="87"/>
      <c r="G86" s="62"/>
      <c r="H86" s="44">
        <f t="shared" si="1"/>
        <v>0</v>
      </c>
      <c r="J86" s="53" cm="1">
        <f t="array" ref="J86">_xlfn.IFS(B86="SENSE A",200,B86="SENSE B",150,B86="SENSE C",120,B86="SENSE D",100,B86="SENSE E",80,B86="Uluslararası",30,B86="Ulusal",20,B86="",0)</f>
        <v>0</v>
      </c>
      <c r="K86" s="53" cm="1">
        <f t="array" ref="K86">_xlfn.IFS(D86="Editör",J86,D86="Yazar",J86/C86,D86="",0)</f>
        <v>0</v>
      </c>
      <c r="L86" s="53" cm="1">
        <f t="array" ref="L86">_xlfn.IFS(E86="Kitap",K86,E86="Kitap Bölümü",K86/2,E86="",0)</f>
        <v>0</v>
      </c>
    </row>
    <row r="87" spans="1:12">
      <c r="A87" s="27">
        <v>84</v>
      </c>
      <c r="B87" s="54"/>
      <c r="C87" s="54"/>
      <c r="D87" s="54"/>
      <c r="E87" s="54"/>
      <c r="F87" s="87"/>
      <c r="G87" s="62"/>
      <c r="H87" s="44">
        <f t="shared" si="1"/>
        <v>0</v>
      </c>
      <c r="J87" s="53" cm="1">
        <f t="array" ref="J87">_xlfn.IFS(B87="SENSE A",200,B87="SENSE B",150,B87="SENSE C",120,B87="SENSE D",100,B87="SENSE E",80,B87="Uluslararası",30,B87="Ulusal",20,B87="",0)</f>
        <v>0</v>
      </c>
      <c r="K87" s="53" cm="1">
        <f t="array" ref="K87">_xlfn.IFS(D87="Editör",J87,D87="Yazar",J87/C87,D87="",0)</f>
        <v>0</v>
      </c>
      <c r="L87" s="53" cm="1">
        <f t="array" ref="L87">_xlfn.IFS(E87="Kitap",K87,E87="Kitap Bölümü",K87/2,E87="",0)</f>
        <v>0</v>
      </c>
    </row>
    <row r="88" spans="1:12">
      <c r="A88" s="27">
        <v>85</v>
      </c>
      <c r="B88" s="54"/>
      <c r="C88" s="54"/>
      <c r="D88" s="54"/>
      <c r="E88" s="54"/>
      <c r="F88" s="87"/>
      <c r="G88" s="62"/>
      <c r="H88" s="44">
        <f t="shared" si="1"/>
        <v>0</v>
      </c>
      <c r="J88" s="53" cm="1">
        <f t="array" ref="J88">_xlfn.IFS(B88="SENSE A",200,B88="SENSE B",150,B88="SENSE C",120,B88="SENSE D",100,B88="SENSE E",80,B88="Uluslararası",30,B88="Ulusal",20,B88="",0)</f>
        <v>0</v>
      </c>
      <c r="K88" s="53" cm="1">
        <f t="array" ref="K88">_xlfn.IFS(D88="Editör",J88,D88="Yazar",J88/C88,D88="",0)</f>
        <v>0</v>
      </c>
      <c r="L88" s="53" cm="1">
        <f t="array" ref="L88">_xlfn.IFS(E88="Kitap",K88,E88="Kitap Bölümü",K88/2,E88="",0)</f>
        <v>0</v>
      </c>
    </row>
    <row r="89" spans="1:12">
      <c r="A89" s="27">
        <v>86</v>
      </c>
      <c r="B89" s="54"/>
      <c r="C89" s="54"/>
      <c r="D89" s="54"/>
      <c r="E89" s="54"/>
      <c r="F89" s="87"/>
      <c r="G89" s="62"/>
      <c r="H89" s="44">
        <f t="shared" si="1"/>
        <v>0</v>
      </c>
      <c r="J89" s="53" cm="1">
        <f t="array" ref="J89">_xlfn.IFS(B89="SENSE A",200,B89="SENSE B",150,B89="SENSE C",120,B89="SENSE D",100,B89="SENSE E",80,B89="Uluslararası",30,B89="Ulusal",20,B89="",0)</f>
        <v>0</v>
      </c>
      <c r="K89" s="53" cm="1">
        <f t="array" ref="K89">_xlfn.IFS(D89="Editör",J89,D89="Yazar",J89/C89,D89="",0)</f>
        <v>0</v>
      </c>
      <c r="L89" s="53" cm="1">
        <f t="array" ref="L89">_xlfn.IFS(E89="Kitap",K89,E89="Kitap Bölümü",K89/2,E89="",0)</f>
        <v>0</v>
      </c>
    </row>
    <row r="90" spans="1:12">
      <c r="A90" s="27">
        <v>87</v>
      </c>
      <c r="B90" s="54"/>
      <c r="C90" s="54"/>
      <c r="D90" s="54"/>
      <c r="E90" s="54"/>
      <c r="F90" s="87"/>
      <c r="G90" s="62"/>
      <c r="H90" s="44">
        <f t="shared" si="1"/>
        <v>0</v>
      </c>
      <c r="J90" s="53" cm="1">
        <f t="array" ref="J90">_xlfn.IFS(B90="SENSE A",200,B90="SENSE B",150,B90="SENSE C",120,B90="SENSE D",100,B90="SENSE E",80,B90="Uluslararası",30,B90="Ulusal",20,B90="",0)</f>
        <v>0</v>
      </c>
      <c r="K90" s="53" cm="1">
        <f t="array" ref="K90">_xlfn.IFS(D90="Editör",J90,D90="Yazar",J90/C90,D90="",0)</f>
        <v>0</v>
      </c>
      <c r="L90" s="53" cm="1">
        <f t="array" ref="L90">_xlfn.IFS(E90="Kitap",K90,E90="Kitap Bölümü",K90/2,E90="",0)</f>
        <v>0</v>
      </c>
    </row>
    <row r="91" spans="1:12">
      <c r="A91" s="27">
        <v>88</v>
      </c>
      <c r="B91" s="54"/>
      <c r="C91" s="54"/>
      <c r="D91" s="54"/>
      <c r="E91" s="54"/>
      <c r="F91" s="87"/>
      <c r="G91" s="62"/>
      <c r="H91" s="44">
        <f t="shared" si="1"/>
        <v>0</v>
      </c>
      <c r="J91" s="53" cm="1">
        <f t="array" ref="J91">_xlfn.IFS(B91="SENSE A",200,B91="SENSE B",150,B91="SENSE C",120,B91="SENSE D",100,B91="SENSE E",80,B91="Uluslararası",30,B91="Ulusal",20,B91="",0)</f>
        <v>0</v>
      </c>
      <c r="K91" s="53" cm="1">
        <f t="array" ref="K91">_xlfn.IFS(D91="Editör",J91,D91="Yazar",J91/C91,D91="",0)</f>
        <v>0</v>
      </c>
      <c r="L91" s="53" cm="1">
        <f t="array" ref="L91">_xlfn.IFS(E91="Kitap",K91,E91="Kitap Bölümü",K91/2,E91="",0)</f>
        <v>0</v>
      </c>
    </row>
    <row r="92" spans="1:12">
      <c r="A92" s="27">
        <v>89</v>
      </c>
      <c r="B92" s="54"/>
      <c r="C92" s="54"/>
      <c r="D92" s="54"/>
      <c r="E92" s="54"/>
      <c r="F92" s="87"/>
      <c r="G92" s="62"/>
      <c r="H92" s="44">
        <f t="shared" si="1"/>
        <v>0</v>
      </c>
      <c r="J92" s="53" cm="1">
        <f t="array" ref="J92">_xlfn.IFS(B92="SENSE A",200,B92="SENSE B",150,B92="SENSE C",120,B92="SENSE D",100,B92="SENSE E",80,B92="Uluslararası",30,B92="Ulusal",20,B92="",0)</f>
        <v>0</v>
      </c>
      <c r="K92" s="53" cm="1">
        <f t="array" ref="K92">_xlfn.IFS(D92="Editör",J92,D92="Yazar",J92/C92,D92="",0)</f>
        <v>0</v>
      </c>
      <c r="L92" s="53" cm="1">
        <f t="array" ref="L92">_xlfn.IFS(E92="Kitap",K92,E92="Kitap Bölümü",K92/2,E92="",0)</f>
        <v>0</v>
      </c>
    </row>
    <row r="93" spans="1:12">
      <c r="A93" s="27">
        <v>90</v>
      </c>
      <c r="B93" s="54"/>
      <c r="C93" s="54"/>
      <c r="D93" s="54"/>
      <c r="E93" s="54"/>
      <c r="F93" s="87"/>
      <c r="G93" s="62"/>
      <c r="H93" s="44">
        <f t="shared" si="1"/>
        <v>0</v>
      </c>
      <c r="J93" s="53" cm="1">
        <f t="array" ref="J93">_xlfn.IFS(B93="SENSE A",200,B93="SENSE B",150,B93="SENSE C",120,B93="SENSE D",100,B93="SENSE E",80,B93="Uluslararası",30,B93="Ulusal",20,B93="",0)</f>
        <v>0</v>
      </c>
      <c r="K93" s="53" cm="1">
        <f t="array" ref="K93">_xlfn.IFS(D93="Editör",J93,D93="Yazar",J93/C93,D93="",0)</f>
        <v>0</v>
      </c>
      <c r="L93" s="53" cm="1">
        <f t="array" ref="L93">_xlfn.IFS(E93="Kitap",K93,E93="Kitap Bölümü",K93/2,E93="",0)</f>
        <v>0</v>
      </c>
    </row>
    <row r="94" spans="1:12">
      <c r="A94" s="27">
        <v>91</v>
      </c>
      <c r="B94" s="54"/>
      <c r="C94" s="54"/>
      <c r="D94" s="54"/>
      <c r="E94" s="54"/>
      <c r="F94" s="87"/>
      <c r="G94" s="62"/>
      <c r="H94" s="44">
        <f t="shared" si="1"/>
        <v>0</v>
      </c>
      <c r="J94" s="53" cm="1">
        <f t="array" ref="J94">_xlfn.IFS(B94="SENSE A",200,B94="SENSE B",150,B94="SENSE C",120,B94="SENSE D",100,B94="SENSE E",80,B94="Uluslararası",30,B94="Ulusal",20,B94="",0)</f>
        <v>0</v>
      </c>
      <c r="K94" s="53" cm="1">
        <f t="array" ref="K94">_xlfn.IFS(D94="Editör",J94,D94="Yazar",J94/C94,D94="",0)</f>
        <v>0</v>
      </c>
      <c r="L94" s="53" cm="1">
        <f t="array" ref="L94">_xlfn.IFS(E94="Kitap",K94,E94="Kitap Bölümü",K94/2,E94="",0)</f>
        <v>0</v>
      </c>
    </row>
    <row r="95" spans="1:12">
      <c r="A95" s="27">
        <v>92</v>
      </c>
      <c r="B95" s="54"/>
      <c r="C95" s="54"/>
      <c r="D95" s="54"/>
      <c r="E95" s="54"/>
      <c r="F95" s="87"/>
      <c r="G95" s="62"/>
      <c r="H95" s="44">
        <f t="shared" si="1"/>
        <v>0</v>
      </c>
      <c r="J95" s="53" cm="1">
        <f t="array" ref="J95">_xlfn.IFS(B95="SENSE A",200,B95="SENSE B",150,B95="SENSE C",120,B95="SENSE D",100,B95="SENSE E",80,B95="Uluslararası",30,B95="Ulusal",20,B95="",0)</f>
        <v>0</v>
      </c>
      <c r="K95" s="53" cm="1">
        <f t="array" ref="K95">_xlfn.IFS(D95="Editör",J95,D95="Yazar",J95/C95,D95="",0)</f>
        <v>0</v>
      </c>
      <c r="L95" s="53" cm="1">
        <f t="array" ref="L95">_xlfn.IFS(E95="Kitap",K95,E95="Kitap Bölümü",K95/2,E95="",0)</f>
        <v>0</v>
      </c>
    </row>
    <row r="96" spans="1:12">
      <c r="A96" s="27">
        <v>93</v>
      </c>
      <c r="B96" s="54"/>
      <c r="C96" s="54"/>
      <c r="D96" s="54"/>
      <c r="E96" s="54"/>
      <c r="F96" s="87"/>
      <c r="G96" s="62"/>
      <c r="H96" s="44">
        <f t="shared" si="1"/>
        <v>0</v>
      </c>
      <c r="J96" s="53" cm="1">
        <f t="array" ref="J96">_xlfn.IFS(B96="SENSE A",200,B96="SENSE B",150,B96="SENSE C",120,B96="SENSE D",100,B96="SENSE E",80,B96="Uluslararası",30,B96="Ulusal",20,B96="",0)</f>
        <v>0</v>
      </c>
      <c r="K96" s="53" cm="1">
        <f t="array" ref="K96">_xlfn.IFS(D96="Editör",J96,D96="Yazar",J96/C96,D96="",0)</f>
        <v>0</v>
      </c>
      <c r="L96" s="53" cm="1">
        <f t="array" ref="L96">_xlfn.IFS(E96="Kitap",K96,E96="Kitap Bölümü",K96/2,E96="",0)</f>
        <v>0</v>
      </c>
    </row>
    <row r="97" spans="1:12">
      <c r="A97" s="27">
        <v>94</v>
      </c>
      <c r="B97" s="54"/>
      <c r="C97" s="54"/>
      <c r="D97" s="54"/>
      <c r="E97" s="54"/>
      <c r="F97" s="87"/>
      <c r="G97" s="62"/>
      <c r="H97" s="44">
        <f t="shared" si="1"/>
        <v>0</v>
      </c>
      <c r="J97" s="53" cm="1">
        <f t="array" ref="J97">_xlfn.IFS(B97="SENSE A",200,B97="SENSE B",150,B97="SENSE C",120,B97="SENSE D",100,B97="SENSE E",80,B97="Uluslararası",30,B97="Ulusal",20,B97="",0)</f>
        <v>0</v>
      </c>
      <c r="K97" s="53" cm="1">
        <f t="array" ref="K97">_xlfn.IFS(D97="Editör",J97,D97="Yazar",J97/C97,D97="",0)</f>
        <v>0</v>
      </c>
      <c r="L97" s="53" cm="1">
        <f t="array" ref="L97">_xlfn.IFS(E97="Kitap",K97,E97="Kitap Bölümü",K97/2,E97="",0)</f>
        <v>0</v>
      </c>
    </row>
    <row r="98" spans="1:12">
      <c r="A98" s="27">
        <v>95</v>
      </c>
      <c r="B98" s="54"/>
      <c r="C98" s="54"/>
      <c r="D98" s="54"/>
      <c r="E98" s="54"/>
      <c r="F98" s="87"/>
      <c r="G98" s="62"/>
      <c r="H98" s="44">
        <f t="shared" si="1"/>
        <v>0</v>
      </c>
      <c r="J98" s="53" cm="1">
        <f t="array" ref="J98">_xlfn.IFS(B98="SENSE A",200,B98="SENSE B",150,B98="SENSE C",120,B98="SENSE D",100,B98="SENSE E",80,B98="Uluslararası",30,B98="Ulusal",20,B98="",0)</f>
        <v>0</v>
      </c>
      <c r="K98" s="53" cm="1">
        <f t="array" ref="K98">_xlfn.IFS(D98="Editör",J98,D98="Yazar",J98/C98,D98="",0)</f>
        <v>0</v>
      </c>
      <c r="L98" s="53" cm="1">
        <f t="array" ref="L98">_xlfn.IFS(E98="Kitap",K98,E98="Kitap Bölümü",K98/2,E98="",0)</f>
        <v>0</v>
      </c>
    </row>
    <row r="99" spans="1:12">
      <c r="A99" s="27">
        <v>96</v>
      </c>
      <c r="B99" s="54"/>
      <c r="C99" s="54"/>
      <c r="D99" s="54"/>
      <c r="E99" s="54"/>
      <c r="F99" s="87"/>
      <c r="G99" s="62"/>
      <c r="H99" s="44">
        <f t="shared" si="1"/>
        <v>0</v>
      </c>
      <c r="J99" s="53" cm="1">
        <f t="array" ref="J99">_xlfn.IFS(B99="SENSE A",200,B99="SENSE B",150,B99="SENSE C",120,B99="SENSE D",100,B99="SENSE E",80,B99="Uluslararası",30,B99="Ulusal",20,B99="",0)</f>
        <v>0</v>
      </c>
      <c r="K99" s="53" cm="1">
        <f t="array" ref="K99">_xlfn.IFS(D99="Editör",J99,D99="Yazar",J99/C99,D99="",0)</f>
        <v>0</v>
      </c>
      <c r="L99" s="53" cm="1">
        <f t="array" ref="L99">_xlfn.IFS(E99="Kitap",K99,E99="Kitap Bölümü",K99/2,E99="",0)</f>
        <v>0</v>
      </c>
    </row>
    <row r="100" spans="1:12">
      <c r="A100" s="27">
        <v>97</v>
      </c>
      <c r="B100" s="54"/>
      <c r="C100" s="54"/>
      <c r="D100" s="54"/>
      <c r="E100" s="54"/>
      <c r="F100" s="87"/>
      <c r="G100" s="62"/>
      <c r="H100" s="44">
        <f t="shared" si="1"/>
        <v>0</v>
      </c>
      <c r="J100" s="53" cm="1">
        <f t="array" ref="J100">_xlfn.IFS(B100="SENSE A",200,B100="SENSE B",150,B100="SENSE C",120,B100="SENSE D",100,B100="SENSE E",80,B100="Uluslararası",30,B100="Ulusal",20,B100="",0)</f>
        <v>0</v>
      </c>
      <c r="K100" s="53" cm="1">
        <f t="array" ref="K100">_xlfn.IFS(D100="Editör",J100,D100="Yazar",J100/C100,D100="",0)</f>
        <v>0</v>
      </c>
      <c r="L100" s="53" cm="1">
        <f t="array" ref="L100">_xlfn.IFS(E100="Kitap",K100,E100="Kitap Bölümü",K100/2,E100="",0)</f>
        <v>0</v>
      </c>
    </row>
    <row r="101" spans="1:12">
      <c r="A101" s="27">
        <v>98</v>
      </c>
      <c r="B101" s="54"/>
      <c r="C101" s="54"/>
      <c r="D101" s="54"/>
      <c r="E101" s="54"/>
      <c r="F101" s="87"/>
      <c r="G101" s="62"/>
      <c r="H101" s="44">
        <f t="shared" si="1"/>
        <v>0</v>
      </c>
      <c r="J101" s="53" cm="1">
        <f t="array" ref="J101">_xlfn.IFS(B101="SENSE A",200,B101="SENSE B",150,B101="SENSE C",120,B101="SENSE D",100,B101="SENSE E",80,B101="Uluslararası",30,B101="Ulusal",20,B101="",0)</f>
        <v>0</v>
      </c>
      <c r="K101" s="53" cm="1">
        <f t="array" ref="K101">_xlfn.IFS(D101="Editör",J101,D101="Yazar",J101/C101,D101="",0)</f>
        <v>0</v>
      </c>
      <c r="L101" s="53" cm="1">
        <f t="array" ref="L101">_xlfn.IFS(E101="Kitap",K101,E101="Kitap Bölümü",K101/2,E101="",0)</f>
        <v>0</v>
      </c>
    </row>
    <row r="102" spans="1:12">
      <c r="B102" s="55"/>
      <c r="C102" s="55"/>
      <c r="D102" s="55"/>
      <c r="E102" s="55"/>
      <c r="F102" s="55"/>
      <c r="G102" s="71"/>
    </row>
    <row r="103" spans="1:12">
      <c r="B103" s="55"/>
      <c r="C103" s="55"/>
      <c r="D103" s="55"/>
      <c r="E103" s="55"/>
      <c r="F103" s="55"/>
      <c r="G103" s="71"/>
    </row>
  </sheetData>
  <sheetProtection algorithmName="SHA-512" hashValue="Vwue2Qfers7KO398zW2lc5UQmD33wNTRx25J1rSLYzLMu9NGj9W4CjD0cmgv/Rnd5WdAOzKrHcwaQwKzfXwt7A==" saltValue="AsGqMZ2y+ZUMjs2hbzD+hg==" spinCount="100000" sheet="1" objects="1" scenarios="1"/>
  <dataConsolidate/>
  <mergeCells count="2">
    <mergeCell ref="A1:G1"/>
    <mergeCell ref="A2:G2"/>
  </mergeCells>
  <dataValidations count="4">
    <dataValidation type="list" allowBlank="1" showInputMessage="1" showErrorMessage="1" sqref="D5:D101" xr:uid="{E54E76CA-9058-8740-862F-F426B93F7BE9}">
      <formula1>$N$15:$N$17</formula1>
    </dataValidation>
    <dataValidation type="list" allowBlank="1" showInputMessage="1" showErrorMessage="1" sqref="E4:E101" xr:uid="{8AD526C4-1F87-4D40-A5DA-4BC9785AA871}">
      <formula1>$N$22:$N$23</formula1>
    </dataValidation>
    <dataValidation type="list" allowBlank="1" showInputMessage="1" showErrorMessage="1" sqref="B4:B101" xr:uid="{B954845B-3CD7-A04D-B180-A51E214D3160}">
      <formula1>$O$10:$O$16</formula1>
    </dataValidation>
    <dataValidation type="list" allowBlank="1" showInputMessage="1" showErrorMessage="1" sqref="D4" xr:uid="{B7CF3201-C62C-9B43-BFC1-E76B5839D6FC}">
      <formula1>$N$15:$N$16</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32F34A4F-B938-944F-B3D6-CCEC7A744CE6}">
          <x14:formula1>
            <xm:f>'Aday Bilgileri'!#REF!</xm:f>
          </x14:formula1>
          <xm:sqref>B102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E46756-BC80-8040-92D0-A69394CFE5C0}">
  <dimension ref="A1:Q101"/>
  <sheetViews>
    <sheetView workbookViewId="0">
      <selection activeCell="E22" sqref="E22"/>
    </sheetView>
  </sheetViews>
  <sheetFormatPr defaultColWidth="11.25" defaultRowHeight="15.75"/>
  <cols>
    <col min="1" max="1" width="9" style="25" customWidth="1"/>
    <col min="2" max="2" width="23" style="6" customWidth="1"/>
    <col min="3" max="3" width="19.75" style="6" customWidth="1"/>
    <col min="4" max="4" width="12.75" style="6" customWidth="1"/>
    <col min="5" max="5" width="45.5" style="6" customWidth="1"/>
    <col min="6" max="6" width="31.25" style="6" customWidth="1"/>
    <col min="7" max="7" width="16.25" style="6" customWidth="1"/>
    <col min="8" max="8" width="17.25" style="6" customWidth="1"/>
    <col min="9" max="9" width="19.5" style="1" customWidth="1"/>
    <col min="10" max="10" width="11.25" style="77"/>
    <col min="11" max="15" width="10.75" style="77"/>
    <col min="16" max="16" width="33.75" style="77" customWidth="1"/>
    <col min="17" max="17" width="11.25" style="136"/>
  </cols>
  <sheetData>
    <row r="1" spans="1:16" ht="45" customHeight="1" thickBot="1">
      <c r="A1" s="179" t="s">
        <v>67</v>
      </c>
      <c r="B1" s="180"/>
      <c r="C1" s="180"/>
      <c r="D1" s="180"/>
      <c r="E1" s="180"/>
      <c r="F1" s="180"/>
      <c r="G1" s="180"/>
      <c r="H1" s="187"/>
      <c r="I1" s="64" t="s">
        <v>144</v>
      </c>
      <c r="L1" s="77" t="s">
        <v>149</v>
      </c>
    </row>
    <row r="2" spans="1:16" ht="70.150000000000006" customHeight="1">
      <c r="A2" s="181" t="s">
        <v>150</v>
      </c>
      <c r="B2" s="181"/>
      <c r="C2" s="181"/>
      <c r="D2" s="181"/>
      <c r="E2" s="181"/>
      <c r="F2" s="181"/>
      <c r="G2" s="43" t="s">
        <v>65</v>
      </c>
      <c r="H2" s="70"/>
      <c r="I2" s="137">
        <f>J2+M2</f>
        <v>0</v>
      </c>
      <c r="J2" s="138">
        <f>IF(K2&gt;250,250,K2)</f>
        <v>0</v>
      </c>
      <c r="K2" s="77">
        <f>SUM(I4:I101)</f>
        <v>0</v>
      </c>
      <c r="L2" s="77">
        <f>H2*10</f>
        <v>0</v>
      </c>
      <c r="M2" s="77">
        <f>IF(L2&gt;200,200,L2)</f>
        <v>0</v>
      </c>
    </row>
    <row r="3" spans="1:16" s="16" customFormat="1" ht="37.9" customHeight="1">
      <c r="A3" s="30" t="s">
        <v>46</v>
      </c>
      <c r="B3" s="31" t="s">
        <v>47</v>
      </c>
      <c r="C3" s="32" t="s">
        <v>127</v>
      </c>
      <c r="D3" s="32" t="s">
        <v>64</v>
      </c>
      <c r="E3" s="88" t="s">
        <v>204</v>
      </c>
      <c r="F3" s="184" t="s">
        <v>53</v>
      </c>
      <c r="G3" s="185"/>
      <c r="H3" s="186"/>
      <c r="I3" s="64" t="s">
        <v>129</v>
      </c>
      <c r="J3" s="78"/>
      <c r="K3" s="78"/>
      <c r="L3" s="78" t="s">
        <v>2</v>
      </c>
      <c r="M3" s="78"/>
      <c r="N3" s="78"/>
      <c r="O3" s="78"/>
      <c r="P3" s="52" t="s">
        <v>0</v>
      </c>
    </row>
    <row r="4" spans="1:16" ht="36" customHeight="1">
      <c r="A4" s="26">
        <v>1</v>
      </c>
      <c r="B4" s="76"/>
      <c r="C4" s="76"/>
      <c r="D4" s="76"/>
      <c r="E4" s="76"/>
      <c r="F4" s="183"/>
      <c r="G4" s="183"/>
      <c r="H4" s="183"/>
      <c r="I4" s="63">
        <f>L4</f>
        <v>0</v>
      </c>
      <c r="L4" s="77" cm="1">
        <f t="array" ref="L4">_xlfn.IFS(C4="1-5 Yazarlı",M4, C4="5+ Yazarlı",M4/2,C4="",0)</f>
        <v>0</v>
      </c>
      <c r="M4" s="77" cm="1">
        <f t="array" ref="M4">_xlfn.IFS(B4="SCIE-SSCI-AHCI Dergi",5,B4="Sense Kitap",4,B4="Diğer Kitap/Dergi",2, B4="Kanun",2,B4="",0)</f>
        <v>0</v>
      </c>
      <c r="P4" s="52" t="s">
        <v>12</v>
      </c>
    </row>
    <row r="5" spans="1:16" ht="36" customHeight="1">
      <c r="A5" s="27">
        <v>2</v>
      </c>
      <c r="B5" s="76"/>
      <c r="C5" s="76"/>
      <c r="D5" s="76"/>
      <c r="E5" s="76"/>
      <c r="F5" s="183"/>
      <c r="G5" s="183"/>
      <c r="H5" s="183"/>
      <c r="I5" s="63">
        <f t="shared" ref="I5:I68" si="0">L5</f>
        <v>0</v>
      </c>
      <c r="L5" s="77" cm="1">
        <f t="array" ref="L5">_xlfn.IFS(C5="1-5 Yazarlı",M5, C5="5+ Yazarlı",M5/2,C5="",0)</f>
        <v>0</v>
      </c>
      <c r="M5" s="77" cm="1">
        <f t="array" ref="M5">_xlfn.IFS(B5="SCIE-SSCI-AHCI Dergi",5,B5="Sense Kitap",4,B5="Diğer Kitap/Dergi",2, B5="Kanun",2,B5="",0)</f>
        <v>0</v>
      </c>
      <c r="P5" s="52" t="s">
        <v>145</v>
      </c>
    </row>
    <row r="6" spans="1:16" ht="36" customHeight="1">
      <c r="A6" s="26">
        <v>3</v>
      </c>
      <c r="B6" s="76"/>
      <c r="C6" s="76"/>
      <c r="D6" s="76"/>
      <c r="E6" s="76"/>
      <c r="F6" s="183"/>
      <c r="G6" s="183"/>
      <c r="H6" s="183"/>
      <c r="I6" s="63">
        <f t="shared" si="0"/>
        <v>0</v>
      </c>
      <c r="J6" s="100"/>
      <c r="K6" s="100"/>
      <c r="L6" s="77" cm="1">
        <f t="array" ref="L6">_xlfn.IFS(C6="1-5 Yazarlı",M6, C6="5+ Yazarlı",M6/2,C6="",0)</f>
        <v>0</v>
      </c>
      <c r="M6" s="77" cm="1">
        <f t="array" ref="M6">_xlfn.IFS(B6="SCIE-SSCI-AHCI Dergi",5,B6="Sense Kitap",4,B6="Diğer Kitap/Dergi",2, B6="Kanun",2,B6="",0)</f>
        <v>0</v>
      </c>
      <c r="P6" s="52" t="s">
        <v>146</v>
      </c>
    </row>
    <row r="7" spans="1:16" ht="36" customHeight="1">
      <c r="A7" s="27">
        <v>4</v>
      </c>
      <c r="B7" s="76"/>
      <c r="C7" s="76"/>
      <c r="D7" s="76"/>
      <c r="E7" s="76"/>
      <c r="F7" s="183"/>
      <c r="G7" s="183"/>
      <c r="H7" s="183"/>
      <c r="I7" s="63">
        <f t="shared" si="0"/>
        <v>0</v>
      </c>
      <c r="L7" s="77" cm="1">
        <f t="array" ref="L7">_xlfn.IFS(C7="1-5 Yazarlı",M7, C7="5+ Yazarlı",M7/2,C7="",0)</f>
        <v>0</v>
      </c>
      <c r="M7" s="77" cm="1">
        <f t="array" ref="M7">_xlfn.IFS(B7="SCIE-SSCI-AHCI Dergi",5,B7="Sense Kitap",4,B7="Diğer Kitap/Dergi",2, B7="Kanun",2,B7="",0)</f>
        <v>0</v>
      </c>
      <c r="P7" s="52"/>
    </row>
    <row r="8" spans="1:16" ht="36" customHeight="1">
      <c r="A8" s="26">
        <v>5</v>
      </c>
      <c r="B8" s="76"/>
      <c r="C8" s="76"/>
      <c r="D8" s="76"/>
      <c r="E8" s="76"/>
      <c r="F8" s="183"/>
      <c r="G8" s="183"/>
      <c r="H8" s="183"/>
      <c r="I8" s="63">
        <f t="shared" si="0"/>
        <v>0</v>
      </c>
      <c r="L8" s="77" cm="1">
        <f t="array" ref="L8">_xlfn.IFS(C8="1-5 Yazarlı",M8, C8="5+ Yazarlı",M8/2,C8="",0)</f>
        <v>0</v>
      </c>
      <c r="M8" s="77" cm="1">
        <f t="array" ref="M8">_xlfn.IFS(B8="SCIE-SSCI-AHCI Dergi",5,B8="Sense Kitap",4,B8="Diğer Kitap/Dergi",2, B8="Kanun",2,B8="",0)</f>
        <v>0</v>
      </c>
      <c r="P8" s="52" t="s">
        <v>147</v>
      </c>
    </row>
    <row r="9" spans="1:16" ht="36" customHeight="1">
      <c r="A9" s="27">
        <v>6</v>
      </c>
      <c r="B9" s="76"/>
      <c r="C9" s="76"/>
      <c r="D9" s="76"/>
      <c r="E9" s="76"/>
      <c r="F9" s="183"/>
      <c r="G9" s="183"/>
      <c r="H9" s="183"/>
      <c r="I9" s="63">
        <f t="shared" si="0"/>
        <v>0</v>
      </c>
      <c r="L9" s="77" cm="1">
        <f t="array" ref="L9">_xlfn.IFS(C9="1-5 Yazarlı",M9, C9="5+ Yazarlı",M9/2,C9="",0)</f>
        <v>0</v>
      </c>
      <c r="M9" s="77" cm="1">
        <f t="array" ref="M9">_xlfn.IFS(B9="SCIE-SSCI-AHCI Dergi",5,B9="Sense Kitap",4,B9="Diğer Kitap/Dergi",2, B9="Kanun",2,B9="",0)</f>
        <v>0</v>
      </c>
      <c r="P9" s="52" t="s">
        <v>148</v>
      </c>
    </row>
    <row r="10" spans="1:16" ht="36" customHeight="1">
      <c r="A10" s="26">
        <v>7</v>
      </c>
      <c r="B10" s="76"/>
      <c r="C10" s="76"/>
      <c r="D10" s="76"/>
      <c r="E10" s="76"/>
      <c r="F10" s="183"/>
      <c r="G10" s="183"/>
      <c r="H10" s="183"/>
      <c r="I10" s="63">
        <f t="shared" si="0"/>
        <v>0</v>
      </c>
      <c r="L10" s="77" cm="1">
        <f t="array" ref="L10">_xlfn.IFS(C10="1-5 Yazarlı",M10, C10="5+ Yazarlı",M10/2,C10="",0)</f>
        <v>0</v>
      </c>
      <c r="M10" s="77" cm="1">
        <f t="array" ref="M10">_xlfn.IFS(B10="SCIE-SSCI-AHCI Dergi",5,B10="Sense Kitap",4,B10="Diğer Kitap/Dergi",2, B10="Kanun",2,B10="",0)</f>
        <v>0</v>
      </c>
    </row>
    <row r="11" spans="1:16" ht="36" customHeight="1">
      <c r="A11" s="27">
        <v>8</v>
      </c>
      <c r="B11" s="76"/>
      <c r="C11" s="76"/>
      <c r="D11" s="76"/>
      <c r="E11" s="76"/>
      <c r="F11" s="183"/>
      <c r="G11" s="183"/>
      <c r="H11" s="183"/>
      <c r="I11" s="63">
        <f t="shared" si="0"/>
        <v>0</v>
      </c>
      <c r="L11" s="77" cm="1">
        <f t="array" ref="L11">_xlfn.IFS(C11="1-5 Yazarlı",M11, C11="5+ Yazarlı",M11/2,C11="",0)</f>
        <v>0</v>
      </c>
      <c r="M11" s="77" cm="1">
        <f t="array" ref="M11">_xlfn.IFS(B11="SCIE-SSCI-AHCI Dergi",5,B11="Sense Kitap",4,B11="Diğer Kitap/Dergi",2, B11="Kanun",2,B11="",0)</f>
        <v>0</v>
      </c>
    </row>
    <row r="12" spans="1:16" ht="36" customHeight="1">
      <c r="A12" s="26">
        <v>9</v>
      </c>
      <c r="B12" s="76"/>
      <c r="C12" s="76"/>
      <c r="D12" s="76"/>
      <c r="E12" s="76"/>
      <c r="F12" s="183"/>
      <c r="G12" s="183"/>
      <c r="H12" s="183"/>
      <c r="I12" s="63">
        <f t="shared" si="0"/>
        <v>0</v>
      </c>
      <c r="L12" s="77" cm="1">
        <f t="array" ref="L12">_xlfn.IFS(C12="1-5 Yazarlı",M12, C12="5+ Yazarlı",M12/2,C12="",0)</f>
        <v>0</v>
      </c>
      <c r="M12" s="77" cm="1">
        <f t="array" ref="M12">_xlfn.IFS(B12="SCIE-SSCI-AHCI Dergi",5,B12="Sense Kitap",4,B12="Diğer Kitap/Dergi",2, B12="Kanun",2,B12="",0)</f>
        <v>0</v>
      </c>
    </row>
    <row r="13" spans="1:16" ht="36" customHeight="1">
      <c r="A13" s="27">
        <v>10</v>
      </c>
      <c r="B13" s="76"/>
      <c r="C13" s="76"/>
      <c r="D13" s="76"/>
      <c r="E13" s="76"/>
      <c r="F13" s="183"/>
      <c r="G13" s="183"/>
      <c r="H13" s="183"/>
      <c r="I13" s="63">
        <f t="shared" si="0"/>
        <v>0</v>
      </c>
      <c r="L13" s="77" cm="1">
        <f t="array" ref="L13">_xlfn.IFS(C13="1-5 Yazarlı",M13, C13="5+ Yazarlı",M13/2,C13="",0)</f>
        <v>0</v>
      </c>
      <c r="M13" s="77" cm="1">
        <f t="array" ref="M13">_xlfn.IFS(B13="SCIE-SSCI-AHCI Dergi",5,B13="Sense Kitap",4,B13="Diğer Kitap/Dergi",2, B13="Kanun",2,B13="",0)</f>
        <v>0</v>
      </c>
    </row>
    <row r="14" spans="1:16" ht="36" customHeight="1">
      <c r="A14" s="26">
        <v>11</v>
      </c>
      <c r="B14" s="76"/>
      <c r="C14" s="76"/>
      <c r="D14" s="76"/>
      <c r="E14" s="76"/>
      <c r="F14" s="183"/>
      <c r="G14" s="183"/>
      <c r="H14" s="183"/>
      <c r="I14" s="63">
        <f t="shared" si="0"/>
        <v>0</v>
      </c>
      <c r="L14" s="77" cm="1">
        <f t="array" ref="L14">_xlfn.IFS(C14="1-5 Yazarlı",M14, C14="5+ Yazarlı",M14/2,C14="",0)</f>
        <v>0</v>
      </c>
      <c r="M14" s="77" cm="1">
        <f t="array" ref="M14">_xlfn.IFS(B14="SCIE-SSCI-AHCI Dergi",5,B14="Sense Kitap",4,B14="Diğer Kitap/Dergi",2, B14="Kanun",2,B14="",0)</f>
        <v>0</v>
      </c>
    </row>
    <row r="15" spans="1:16" ht="36" customHeight="1">
      <c r="A15" s="27">
        <v>12</v>
      </c>
      <c r="B15" s="76"/>
      <c r="C15" s="76"/>
      <c r="D15" s="76"/>
      <c r="E15" s="76"/>
      <c r="F15" s="183"/>
      <c r="G15" s="183"/>
      <c r="H15" s="183"/>
      <c r="I15" s="63">
        <f t="shared" si="0"/>
        <v>0</v>
      </c>
      <c r="L15" s="77" cm="1">
        <f t="array" ref="L15">_xlfn.IFS(C15="1-5 Yazarlı",M15, C15="5+ Yazarlı",M15/2,C15="",0)</f>
        <v>0</v>
      </c>
      <c r="M15" s="77" cm="1">
        <f t="array" ref="M15">_xlfn.IFS(B15="SCIE-SSCI-AHCI Dergi",5,B15="Sense Kitap",4,B15="Diğer Kitap/Dergi",2, B15="Kanun",2,B15="",0)</f>
        <v>0</v>
      </c>
    </row>
    <row r="16" spans="1:16" ht="36" customHeight="1">
      <c r="A16" s="26">
        <v>13</v>
      </c>
      <c r="B16" s="76"/>
      <c r="C16" s="76"/>
      <c r="D16" s="76"/>
      <c r="E16" s="76"/>
      <c r="F16" s="183"/>
      <c r="G16" s="183"/>
      <c r="H16" s="183"/>
      <c r="I16" s="63">
        <f t="shared" si="0"/>
        <v>0</v>
      </c>
      <c r="L16" s="77" cm="1">
        <f t="array" ref="L16">_xlfn.IFS(C16="1-5 Yazarlı",M16, C16="5+ Yazarlı",M16/2,C16="",0)</f>
        <v>0</v>
      </c>
      <c r="M16" s="77" cm="1">
        <f t="array" ref="M16">_xlfn.IFS(B16="SCIE-SSCI-AHCI Dergi",5,B16="Sense Kitap",4,B16="Diğer Kitap/Dergi",2, B16="Kanun",2,B16="",0)</f>
        <v>0</v>
      </c>
    </row>
    <row r="17" spans="1:13" ht="36" customHeight="1">
      <c r="A17" s="27">
        <v>14</v>
      </c>
      <c r="B17" s="76"/>
      <c r="C17" s="76"/>
      <c r="D17" s="76"/>
      <c r="E17" s="76"/>
      <c r="F17" s="183"/>
      <c r="G17" s="183"/>
      <c r="H17" s="183"/>
      <c r="I17" s="63">
        <f t="shared" si="0"/>
        <v>0</v>
      </c>
      <c r="L17" s="77" cm="1">
        <f t="array" ref="L17">_xlfn.IFS(C17="1-5 Yazarlı",M17, C17="5+ Yazarlı",M17/2,C17="",0)</f>
        <v>0</v>
      </c>
      <c r="M17" s="77" cm="1">
        <f t="array" ref="M17">_xlfn.IFS(B17="SCIE-SSCI-AHCI Dergi",5,B17="Sense Kitap",4,B17="Diğer Kitap/Dergi",2, B17="Kanun",2,B17="",0)</f>
        <v>0</v>
      </c>
    </row>
    <row r="18" spans="1:13" ht="36" customHeight="1">
      <c r="A18" s="26">
        <v>15</v>
      </c>
      <c r="B18" s="76"/>
      <c r="C18" s="76"/>
      <c r="D18" s="76"/>
      <c r="E18" s="76"/>
      <c r="F18" s="183"/>
      <c r="G18" s="183"/>
      <c r="H18" s="183"/>
      <c r="I18" s="63">
        <f t="shared" si="0"/>
        <v>0</v>
      </c>
      <c r="L18" s="77" cm="1">
        <f t="array" ref="L18">_xlfn.IFS(C18="1-5 Yazarlı",M18, C18="5+ Yazarlı",M18/2,C18="",0)</f>
        <v>0</v>
      </c>
      <c r="M18" s="77" cm="1">
        <f t="array" ref="M18">_xlfn.IFS(B18="SCIE-SSCI-AHCI Dergi",5,B18="Sense Kitap",4,B18="Diğer Kitap/Dergi",2, B18="Kanun",2,B18="",0)</f>
        <v>0</v>
      </c>
    </row>
    <row r="19" spans="1:13" ht="36" customHeight="1">
      <c r="A19" s="27">
        <v>16</v>
      </c>
      <c r="B19" s="76"/>
      <c r="C19" s="76"/>
      <c r="D19" s="76"/>
      <c r="E19" s="76"/>
      <c r="F19" s="183"/>
      <c r="G19" s="183"/>
      <c r="H19" s="183"/>
      <c r="I19" s="63">
        <f t="shared" si="0"/>
        <v>0</v>
      </c>
      <c r="L19" s="77" cm="1">
        <f t="array" ref="L19">_xlfn.IFS(C19="1-5 Yazarlı",M19, C19="5+ Yazarlı",M19/2,C19="",0)</f>
        <v>0</v>
      </c>
      <c r="M19" s="77" cm="1">
        <f t="array" ref="M19">_xlfn.IFS(B19="SCIE-SSCI-AHCI Dergi",5,B19="Sense Kitap",4,B19="Diğer Kitap/Dergi",2, B19="Kanun",2,B19="",0)</f>
        <v>0</v>
      </c>
    </row>
    <row r="20" spans="1:13" ht="36" customHeight="1">
      <c r="A20" s="26">
        <v>17</v>
      </c>
      <c r="B20" s="76"/>
      <c r="C20" s="76"/>
      <c r="D20" s="76"/>
      <c r="E20" s="76"/>
      <c r="F20" s="183"/>
      <c r="G20" s="183"/>
      <c r="H20" s="183"/>
      <c r="I20" s="63">
        <f t="shared" si="0"/>
        <v>0</v>
      </c>
      <c r="L20" s="77" cm="1">
        <f t="array" ref="L20">_xlfn.IFS(C20="1-5 Yazarlı",M20, C20="5+ Yazarlı",M20/2,C20="",0)</f>
        <v>0</v>
      </c>
      <c r="M20" s="77" cm="1">
        <f t="array" ref="M20">_xlfn.IFS(B20="SCIE-SSCI-AHCI Dergi",5,B20="Sense Kitap",4,B20="Diğer Kitap/Dergi",2, B20="Kanun",2,B20="",0)</f>
        <v>0</v>
      </c>
    </row>
    <row r="21" spans="1:13" ht="36" customHeight="1">
      <c r="A21" s="27">
        <v>18</v>
      </c>
      <c r="B21" s="76"/>
      <c r="C21" s="76"/>
      <c r="D21" s="76"/>
      <c r="E21" s="76"/>
      <c r="F21" s="183"/>
      <c r="G21" s="183"/>
      <c r="H21" s="183"/>
      <c r="I21" s="63">
        <f t="shared" si="0"/>
        <v>0</v>
      </c>
      <c r="L21" s="77" cm="1">
        <f t="array" ref="L21">_xlfn.IFS(C21="1-5 Yazarlı",M21, C21="5+ Yazarlı",M21/2,C21="",0)</f>
        <v>0</v>
      </c>
      <c r="M21" s="77" cm="1">
        <f t="array" ref="M21">_xlfn.IFS(B21="SCIE-SSCI-AHCI Dergi",5,B21="Sense Kitap",4,B21="Diğer Kitap/Dergi",2, B21="Kanun",2,B21="",0)</f>
        <v>0</v>
      </c>
    </row>
    <row r="22" spans="1:13" ht="36" customHeight="1">
      <c r="A22" s="26">
        <v>19</v>
      </c>
      <c r="B22" s="76"/>
      <c r="C22" s="76"/>
      <c r="D22" s="76"/>
      <c r="E22" s="76"/>
      <c r="F22" s="183"/>
      <c r="G22" s="183"/>
      <c r="H22" s="183"/>
      <c r="I22" s="63">
        <f t="shared" si="0"/>
        <v>0</v>
      </c>
      <c r="L22" s="77" cm="1">
        <f t="array" ref="L22">_xlfn.IFS(C22="1-5 Yazarlı",M22, C22="5+ Yazarlı",M22/2,C22="",0)</f>
        <v>0</v>
      </c>
      <c r="M22" s="77" cm="1">
        <f t="array" ref="M22">_xlfn.IFS(B22="SCIE-SSCI-AHCI Dergi",5,B22="Sense Kitap",4,B22="Diğer Kitap/Dergi",2, B22="Kanun",2,B22="",0)</f>
        <v>0</v>
      </c>
    </row>
    <row r="23" spans="1:13" ht="36" customHeight="1">
      <c r="A23" s="27">
        <v>20</v>
      </c>
      <c r="B23" s="76"/>
      <c r="C23" s="76"/>
      <c r="D23" s="76"/>
      <c r="E23" s="76"/>
      <c r="F23" s="183"/>
      <c r="G23" s="183"/>
      <c r="H23" s="183"/>
      <c r="I23" s="63">
        <f t="shared" si="0"/>
        <v>0</v>
      </c>
      <c r="L23" s="77" cm="1">
        <f t="array" ref="L23">_xlfn.IFS(C23="1-5 Yazarlı",M23, C23="5+ Yazarlı",M23/2,C23="",0)</f>
        <v>0</v>
      </c>
      <c r="M23" s="77" cm="1">
        <f t="array" ref="M23">_xlfn.IFS(B23="SCIE-SSCI-AHCI Dergi",5,B23="Sense Kitap",4,B23="Diğer Kitap/Dergi",2, B23="Kanun",2,B23="",0)</f>
        <v>0</v>
      </c>
    </row>
    <row r="24" spans="1:13" ht="36" customHeight="1">
      <c r="A24" s="26">
        <v>21</v>
      </c>
      <c r="B24" s="76"/>
      <c r="C24" s="76"/>
      <c r="D24" s="76"/>
      <c r="E24" s="76"/>
      <c r="F24" s="183"/>
      <c r="G24" s="183"/>
      <c r="H24" s="183"/>
      <c r="I24" s="63">
        <f t="shared" si="0"/>
        <v>0</v>
      </c>
      <c r="L24" s="77" cm="1">
        <f t="array" ref="L24">_xlfn.IFS(C24="1-5 Yazarlı",M24, C24="5+ Yazarlı",M24/2,C24="",0)</f>
        <v>0</v>
      </c>
      <c r="M24" s="77" cm="1">
        <f t="array" ref="M24">_xlfn.IFS(B24="SCIE-SSCI-AHCI Dergi",5,B24="Sense Kitap",4,B24="Diğer Kitap/Dergi",2, B24="Kanun",2,B24="",0)</f>
        <v>0</v>
      </c>
    </row>
    <row r="25" spans="1:13" ht="36" customHeight="1">
      <c r="A25" s="27">
        <v>22</v>
      </c>
      <c r="B25" s="76"/>
      <c r="C25" s="76"/>
      <c r="D25" s="76"/>
      <c r="E25" s="76"/>
      <c r="F25" s="183"/>
      <c r="G25" s="183"/>
      <c r="H25" s="183"/>
      <c r="I25" s="63">
        <f t="shared" si="0"/>
        <v>0</v>
      </c>
      <c r="L25" s="77" cm="1">
        <f t="array" ref="L25">_xlfn.IFS(C25="1-5 Yazarlı",M25, C25="5+ Yazarlı",M25/2,C25="",0)</f>
        <v>0</v>
      </c>
      <c r="M25" s="77" cm="1">
        <f t="array" ref="M25">_xlfn.IFS(B25="SCIE-SSCI-AHCI Dergi",5,B25="Sense Kitap",4,B25="Diğer Kitap/Dergi",2, B25="Kanun",2,B25="",0)</f>
        <v>0</v>
      </c>
    </row>
    <row r="26" spans="1:13" ht="36" customHeight="1">
      <c r="A26" s="26">
        <v>23</v>
      </c>
      <c r="B26" s="76"/>
      <c r="C26" s="76"/>
      <c r="D26" s="76"/>
      <c r="E26" s="76"/>
      <c r="F26" s="183"/>
      <c r="G26" s="183"/>
      <c r="H26" s="183"/>
      <c r="I26" s="63">
        <f t="shared" si="0"/>
        <v>0</v>
      </c>
      <c r="L26" s="77" cm="1">
        <f t="array" ref="L26">_xlfn.IFS(C26="1-5 Yazarlı",M26, C26="5+ Yazarlı",M26/2,C26="",0)</f>
        <v>0</v>
      </c>
      <c r="M26" s="77" cm="1">
        <f t="array" ref="M26">_xlfn.IFS(B26="SCIE-SSCI-AHCI Dergi",5,B26="Sense Kitap",4,B26="Diğer Kitap/Dergi",2, B26="Kanun",2,B26="",0)</f>
        <v>0</v>
      </c>
    </row>
    <row r="27" spans="1:13" ht="36" customHeight="1">
      <c r="A27" s="27">
        <v>24</v>
      </c>
      <c r="B27" s="76"/>
      <c r="C27" s="76"/>
      <c r="D27" s="76"/>
      <c r="E27" s="76"/>
      <c r="F27" s="183"/>
      <c r="G27" s="183"/>
      <c r="H27" s="183"/>
      <c r="I27" s="63">
        <f t="shared" si="0"/>
        <v>0</v>
      </c>
      <c r="L27" s="77" cm="1">
        <f t="array" ref="L27">_xlfn.IFS(C27="1-5 Yazarlı",M27, C27="5+ Yazarlı",M27/2,C27="",0)</f>
        <v>0</v>
      </c>
      <c r="M27" s="77" cm="1">
        <f t="array" ref="M27">_xlfn.IFS(B27="SCIE-SSCI-AHCI Dergi",5,B27="Sense Kitap",4,B27="Diğer Kitap/Dergi",2, B27="Kanun",2,B27="",0)</f>
        <v>0</v>
      </c>
    </row>
    <row r="28" spans="1:13" ht="36" customHeight="1">
      <c r="A28" s="26">
        <v>25</v>
      </c>
      <c r="B28" s="76"/>
      <c r="C28" s="76"/>
      <c r="D28" s="76"/>
      <c r="E28" s="76"/>
      <c r="F28" s="183"/>
      <c r="G28" s="183"/>
      <c r="H28" s="183"/>
      <c r="I28" s="63">
        <f t="shared" si="0"/>
        <v>0</v>
      </c>
      <c r="L28" s="77" cm="1">
        <f t="array" ref="L28">_xlfn.IFS(C28="1-5 Yazarlı",M28, C28="5+ Yazarlı",M28/2,C28="",0)</f>
        <v>0</v>
      </c>
      <c r="M28" s="77" cm="1">
        <f t="array" ref="M28">_xlfn.IFS(B28="SCIE-SSCI-AHCI Dergi",5,B28="Sense Kitap",4,B28="Diğer Kitap/Dergi",2, B28="Kanun",2,B28="",0)</f>
        <v>0</v>
      </c>
    </row>
    <row r="29" spans="1:13" ht="36" customHeight="1">
      <c r="A29" s="27">
        <v>26</v>
      </c>
      <c r="B29" s="76"/>
      <c r="C29" s="76"/>
      <c r="D29" s="76"/>
      <c r="E29" s="76"/>
      <c r="F29" s="183"/>
      <c r="G29" s="183"/>
      <c r="H29" s="183"/>
      <c r="I29" s="63">
        <f t="shared" si="0"/>
        <v>0</v>
      </c>
      <c r="L29" s="77" cm="1">
        <f t="array" ref="L29">_xlfn.IFS(C29="1-5 Yazarlı",M29, C29="5+ Yazarlı",M29/2,C29="",0)</f>
        <v>0</v>
      </c>
      <c r="M29" s="77" cm="1">
        <f t="array" ref="M29">_xlfn.IFS(B29="SCIE-SSCI-AHCI Dergi",5,B29="Sense Kitap",4,B29="Diğer Kitap/Dergi",2, B29="Kanun",2,B29="",0)</f>
        <v>0</v>
      </c>
    </row>
    <row r="30" spans="1:13" ht="36" customHeight="1">
      <c r="A30" s="26">
        <v>27</v>
      </c>
      <c r="B30" s="76"/>
      <c r="C30" s="76"/>
      <c r="D30" s="76"/>
      <c r="E30" s="76"/>
      <c r="F30" s="183"/>
      <c r="G30" s="183"/>
      <c r="H30" s="183"/>
      <c r="I30" s="63">
        <f t="shared" si="0"/>
        <v>0</v>
      </c>
      <c r="L30" s="77" cm="1">
        <f t="array" ref="L30">_xlfn.IFS(C30="1-5 Yazarlı",M30, C30="5+ Yazarlı",M30/2,C30="",0)</f>
        <v>0</v>
      </c>
      <c r="M30" s="77" cm="1">
        <f t="array" ref="M30">_xlfn.IFS(B30="SCIE-SSCI-AHCI Dergi",5,B30="Sense Kitap",4,B30="Diğer Kitap/Dergi",2, B30="Kanun",2,B30="",0)</f>
        <v>0</v>
      </c>
    </row>
    <row r="31" spans="1:13" ht="36" customHeight="1">
      <c r="A31" s="27">
        <v>28</v>
      </c>
      <c r="B31" s="76"/>
      <c r="C31" s="76"/>
      <c r="D31" s="76"/>
      <c r="E31" s="76"/>
      <c r="F31" s="183"/>
      <c r="G31" s="183"/>
      <c r="H31" s="183"/>
      <c r="I31" s="63">
        <f t="shared" si="0"/>
        <v>0</v>
      </c>
      <c r="L31" s="77" cm="1">
        <f t="array" ref="L31">_xlfn.IFS(C31="1-5 Yazarlı",M31, C31="5+ Yazarlı",M31/2,C31="",0)</f>
        <v>0</v>
      </c>
      <c r="M31" s="77" cm="1">
        <f t="array" ref="M31">_xlfn.IFS(B31="SCIE-SSCI-AHCI Dergi",5,B31="Sense Kitap",4,B31="Diğer Kitap/Dergi",2, B31="Kanun",2,B31="",0)</f>
        <v>0</v>
      </c>
    </row>
    <row r="32" spans="1:13" ht="36" customHeight="1">
      <c r="A32" s="26">
        <v>29</v>
      </c>
      <c r="B32" s="76"/>
      <c r="C32" s="76"/>
      <c r="D32" s="76"/>
      <c r="E32" s="76"/>
      <c r="F32" s="183"/>
      <c r="G32" s="183"/>
      <c r="H32" s="183"/>
      <c r="I32" s="63">
        <f t="shared" si="0"/>
        <v>0</v>
      </c>
      <c r="L32" s="77" cm="1">
        <f t="array" ref="L32">_xlfn.IFS(C32="1-5 Yazarlı",M32, C32="5+ Yazarlı",M32/2,C32="",0)</f>
        <v>0</v>
      </c>
      <c r="M32" s="77" cm="1">
        <f t="array" ref="M32">_xlfn.IFS(B32="SCIE-SSCI-AHCI Dergi",5,B32="Sense Kitap",4,B32="Diğer Kitap/Dergi",2, B32="Kanun",2,B32="",0)</f>
        <v>0</v>
      </c>
    </row>
    <row r="33" spans="1:13" ht="36" customHeight="1">
      <c r="A33" s="27">
        <v>30</v>
      </c>
      <c r="B33" s="76"/>
      <c r="C33" s="76"/>
      <c r="D33" s="76"/>
      <c r="E33" s="76"/>
      <c r="F33" s="183"/>
      <c r="G33" s="183"/>
      <c r="H33" s="183"/>
      <c r="I33" s="63">
        <f t="shared" si="0"/>
        <v>0</v>
      </c>
      <c r="L33" s="77" cm="1">
        <f t="array" ref="L33">_xlfn.IFS(C33="1-5 Yazarlı",M33, C33="5+ Yazarlı",M33/2,C33="",0)</f>
        <v>0</v>
      </c>
      <c r="M33" s="77" cm="1">
        <f t="array" ref="M33">_xlfn.IFS(B33="SCIE-SSCI-AHCI Dergi",5,B33="Sense Kitap",4,B33="Diğer Kitap/Dergi",2, B33="Kanun",2,B33="",0)</f>
        <v>0</v>
      </c>
    </row>
    <row r="34" spans="1:13" ht="36" customHeight="1">
      <c r="A34" s="26">
        <v>31</v>
      </c>
      <c r="B34" s="76"/>
      <c r="C34" s="76"/>
      <c r="D34" s="76"/>
      <c r="E34" s="76"/>
      <c r="F34" s="183"/>
      <c r="G34" s="183"/>
      <c r="H34" s="183"/>
      <c r="I34" s="63">
        <f t="shared" si="0"/>
        <v>0</v>
      </c>
      <c r="L34" s="77" cm="1">
        <f t="array" ref="L34">_xlfn.IFS(C34="1-5 Yazarlı",M34, C34="5+ Yazarlı",M34/2,C34="",0)</f>
        <v>0</v>
      </c>
      <c r="M34" s="77" cm="1">
        <f t="array" ref="M34">_xlfn.IFS(B34="SCIE-SSCI-AHCI Dergi",5,B34="Sense Kitap",4,B34="Diğer Kitap/Dergi",2, B34="Kanun",2,B34="",0)</f>
        <v>0</v>
      </c>
    </row>
    <row r="35" spans="1:13" ht="36" customHeight="1">
      <c r="A35" s="27">
        <v>32</v>
      </c>
      <c r="B35" s="76"/>
      <c r="C35" s="76"/>
      <c r="D35" s="76"/>
      <c r="E35" s="76"/>
      <c r="F35" s="183"/>
      <c r="G35" s="183"/>
      <c r="H35" s="183"/>
      <c r="I35" s="63">
        <f t="shared" si="0"/>
        <v>0</v>
      </c>
      <c r="L35" s="77" cm="1">
        <f t="array" ref="L35">_xlfn.IFS(C35="1-5 Yazarlı",M35, C35="5+ Yazarlı",M35/2,C35="",0)</f>
        <v>0</v>
      </c>
      <c r="M35" s="77" cm="1">
        <f t="array" ref="M35">_xlfn.IFS(B35="SCIE-SSCI-AHCI Dergi",5,B35="Sense Kitap",4,B35="Diğer Kitap/Dergi",2, B35="Kanun",2,B35="",0)</f>
        <v>0</v>
      </c>
    </row>
    <row r="36" spans="1:13" ht="36" customHeight="1">
      <c r="A36" s="26">
        <v>33</v>
      </c>
      <c r="B36" s="76"/>
      <c r="C36" s="76"/>
      <c r="D36" s="76"/>
      <c r="E36" s="76"/>
      <c r="F36" s="183"/>
      <c r="G36" s="183"/>
      <c r="H36" s="183"/>
      <c r="I36" s="63">
        <f t="shared" si="0"/>
        <v>0</v>
      </c>
      <c r="L36" s="77" cm="1">
        <f t="array" ref="L36">_xlfn.IFS(C36="1-5 Yazarlı",M36, C36="5+ Yazarlı",M36/2,C36="",0)</f>
        <v>0</v>
      </c>
      <c r="M36" s="77" cm="1">
        <f t="array" ref="M36">_xlfn.IFS(B36="SCIE-SSCI-AHCI Dergi",5,B36="Sense Kitap",4,B36="Diğer Kitap/Dergi",2, B36="Kanun",2,B36="",0)</f>
        <v>0</v>
      </c>
    </row>
    <row r="37" spans="1:13" ht="36" customHeight="1">
      <c r="A37" s="27">
        <v>34</v>
      </c>
      <c r="B37" s="76"/>
      <c r="C37" s="76"/>
      <c r="D37" s="76"/>
      <c r="E37" s="76"/>
      <c r="F37" s="183"/>
      <c r="G37" s="183"/>
      <c r="H37" s="183"/>
      <c r="I37" s="63">
        <f t="shared" si="0"/>
        <v>0</v>
      </c>
      <c r="L37" s="77" cm="1">
        <f t="array" ref="L37">_xlfn.IFS(C37="1-5 Yazarlı",M37, C37="5+ Yazarlı",M37/2,C37="",0)</f>
        <v>0</v>
      </c>
      <c r="M37" s="77" cm="1">
        <f t="array" ref="M37">_xlfn.IFS(B37="SCIE-SSCI-AHCI Dergi",5,B37="Sense Kitap",4,B37="Diğer Kitap/Dergi",2, B37="Kanun",2,B37="",0)</f>
        <v>0</v>
      </c>
    </row>
    <row r="38" spans="1:13" ht="36" customHeight="1">
      <c r="A38" s="26">
        <v>35</v>
      </c>
      <c r="B38" s="76"/>
      <c r="C38" s="76"/>
      <c r="D38" s="76"/>
      <c r="E38" s="76"/>
      <c r="F38" s="183"/>
      <c r="G38" s="183"/>
      <c r="H38" s="183"/>
      <c r="I38" s="63">
        <f t="shared" si="0"/>
        <v>0</v>
      </c>
      <c r="L38" s="77" cm="1">
        <f t="array" ref="L38">_xlfn.IFS(C38="1-5 Yazarlı",M38, C38="5+ Yazarlı",M38/2,C38="",0)</f>
        <v>0</v>
      </c>
      <c r="M38" s="77" cm="1">
        <f t="array" ref="M38">_xlfn.IFS(B38="SCIE-SSCI-AHCI Dergi",5,B38="Sense Kitap",4,B38="Diğer Kitap/Dergi",2, B38="Kanun",2,B38="",0)</f>
        <v>0</v>
      </c>
    </row>
    <row r="39" spans="1:13" ht="36" customHeight="1">
      <c r="A39" s="27">
        <v>36</v>
      </c>
      <c r="B39" s="76"/>
      <c r="C39" s="76"/>
      <c r="D39" s="76"/>
      <c r="E39" s="76"/>
      <c r="F39" s="183"/>
      <c r="G39" s="183"/>
      <c r="H39" s="183"/>
      <c r="I39" s="63">
        <f t="shared" si="0"/>
        <v>0</v>
      </c>
      <c r="L39" s="77" cm="1">
        <f t="array" ref="L39">_xlfn.IFS(C39="1-5 Yazarlı",M39, C39="5+ Yazarlı",M39/2,C39="",0)</f>
        <v>0</v>
      </c>
      <c r="M39" s="77" cm="1">
        <f t="array" ref="M39">_xlfn.IFS(B39="SCIE-SSCI-AHCI Dergi",5,B39="Sense Kitap",4,B39="Diğer Kitap/Dergi",2, B39="Kanun",2,B39="",0)</f>
        <v>0</v>
      </c>
    </row>
    <row r="40" spans="1:13" ht="36" customHeight="1">
      <c r="A40" s="26">
        <v>37</v>
      </c>
      <c r="B40" s="76"/>
      <c r="C40" s="76"/>
      <c r="D40" s="76"/>
      <c r="E40" s="76"/>
      <c r="F40" s="183"/>
      <c r="G40" s="183"/>
      <c r="H40" s="183"/>
      <c r="I40" s="63">
        <f t="shared" si="0"/>
        <v>0</v>
      </c>
      <c r="L40" s="77" cm="1">
        <f t="array" ref="L40">_xlfn.IFS(C40="1-5 Yazarlı",M40, C40="5+ Yazarlı",M40/2,C40="",0)</f>
        <v>0</v>
      </c>
      <c r="M40" s="77" cm="1">
        <f t="array" ref="M40">_xlfn.IFS(B40="SCIE-SSCI-AHCI Dergi",5,B40="Sense Kitap",4,B40="Diğer Kitap/Dergi",2, B40="Kanun",2,B40="",0)</f>
        <v>0</v>
      </c>
    </row>
    <row r="41" spans="1:13" ht="36" customHeight="1">
      <c r="A41" s="27">
        <v>38</v>
      </c>
      <c r="B41" s="76"/>
      <c r="C41" s="76"/>
      <c r="D41" s="76"/>
      <c r="E41" s="76"/>
      <c r="F41" s="183"/>
      <c r="G41" s="183"/>
      <c r="H41" s="183"/>
      <c r="I41" s="63">
        <f t="shared" si="0"/>
        <v>0</v>
      </c>
      <c r="L41" s="77" cm="1">
        <f t="array" ref="L41">_xlfn.IFS(C41="1-5 Yazarlı",M41, C41="5+ Yazarlı",M41/2,C41="",0)</f>
        <v>0</v>
      </c>
      <c r="M41" s="77" cm="1">
        <f t="array" ref="M41">_xlfn.IFS(B41="SCIE-SSCI-AHCI Dergi",5,B41="Sense Kitap",4,B41="Diğer Kitap/Dergi",2, B41="Kanun",2,B41="",0)</f>
        <v>0</v>
      </c>
    </row>
    <row r="42" spans="1:13" ht="36" customHeight="1">
      <c r="A42" s="26">
        <v>39</v>
      </c>
      <c r="B42" s="76"/>
      <c r="C42" s="76"/>
      <c r="D42" s="76"/>
      <c r="E42" s="76"/>
      <c r="F42" s="183"/>
      <c r="G42" s="183"/>
      <c r="H42" s="183"/>
      <c r="I42" s="63">
        <f t="shared" si="0"/>
        <v>0</v>
      </c>
      <c r="L42" s="77" cm="1">
        <f t="array" ref="L42">_xlfn.IFS(C42="1-5 Yazarlı",M42, C42="5+ Yazarlı",M42/2,C42="",0)</f>
        <v>0</v>
      </c>
      <c r="M42" s="77" cm="1">
        <f t="array" ref="M42">_xlfn.IFS(B42="SCIE-SSCI-AHCI Dergi",5,B42="Sense Kitap",4,B42="Diğer Kitap/Dergi",2, B42="Kanun",2,B42="",0)</f>
        <v>0</v>
      </c>
    </row>
    <row r="43" spans="1:13" ht="36" customHeight="1">
      <c r="A43" s="27">
        <v>40</v>
      </c>
      <c r="B43" s="76"/>
      <c r="C43" s="76"/>
      <c r="D43" s="76"/>
      <c r="E43" s="76"/>
      <c r="F43" s="183"/>
      <c r="G43" s="183"/>
      <c r="H43" s="183"/>
      <c r="I43" s="63">
        <f t="shared" si="0"/>
        <v>0</v>
      </c>
      <c r="L43" s="77" cm="1">
        <f t="array" ref="L43">_xlfn.IFS(C43="1-5 Yazarlı",M43, C43="5+ Yazarlı",M43/2,C43="",0)</f>
        <v>0</v>
      </c>
      <c r="M43" s="77" cm="1">
        <f t="array" ref="M43">_xlfn.IFS(B43="SCIE-SSCI-AHCI Dergi",5,B43="Sense Kitap",4,B43="Diğer Kitap/Dergi",2, B43="Kanun",2,B43="",0)</f>
        <v>0</v>
      </c>
    </row>
    <row r="44" spans="1:13">
      <c r="A44" s="26">
        <v>41</v>
      </c>
      <c r="B44" s="76"/>
      <c r="C44" s="76"/>
      <c r="D44" s="76"/>
      <c r="E44" s="76"/>
      <c r="F44" s="183"/>
      <c r="G44" s="183"/>
      <c r="H44" s="183"/>
      <c r="I44" s="63">
        <f t="shared" si="0"/>
        <v>0</v>
      </c>
      <c r="L44" s="77" cm="1">
        <f t="array" ref="L44">_xlfn.IFS(C44="1-5 Yazarlı",M44, C44="5+ Yazarlı",M44/2,C44="",0)</f>
        <v>0</v>
      </c>
      <c r="M44" s="77" cm="1">
        <f t="array" ref="M44">_xlfn.IFS(B44="SCIE-SSCI-AHCI Dergi",5,B44="Sense Kitap",4,B44="Diğer Kitap/Dergi",2, B44="Kanun",2,B44="",0)</f>
        <v>0</v>
      </c>
    </row>
    <row r="45" spans="1:13">
      <c r="A45" s="27">
        <v>42</v>
      </c>
      <c r="B45" s="76"/>
      <c r="C45" s="76"/>
      <c r="D45" s="76"/>
      <c r="E45" s="76"/>
      <c r="F45" s="183"/>
      <c r="G45" s="183"/>
      <c r="H45" s="183"/>
      <c r="I45" s="63">
        <f t="shared" si="0"/>
        <v>0</v>
      </c>
      <c r="L45" s="77" cm="1">
        <f t="array" ref="L45">_xlfn.IFS(C45="1-5 Yazarlı",M45, C45="5+ Yazarlı",M45/2,C45="",0)</f>
        <v>0</v>
      </c>
      <c r="M45" s="77" cm="1">
        <f t="array" ref="M45">_xlfn.IFS(B45="SCIE-SSCI-AHCI Dergi",5,B45="Sense Kitap",4,B45="Diğer Kitap/Dergi",2, B45="Kanun",2,B45="",0)</f>
        <v>0</v>
      </c>
    </row>
    <row r="46" spans="1:13">
      <c r="A46" s="26">
        <v>43</v>
      </c>
      <c r="B46" s="76"/>
      <c r="C46" s="76"/>
      <c r="D46" s="76"/>
      <c r="E46" s="76"/>
      <c r="F46" s="183"/>
      <c r="G46" s="183"/>
      <c r="H46" s="183"/>
      <c r="I46" s="63">
        <f t="shared" si="0"/>
        <v>0</v>
      </c>
      <c r="L46" s="77" cm="1">
        <f t="array" ref="L46">_xlfn.IFS(C46="1-5 Yazarlı",M46, C46="5+ Yazarlı",M46/2,C46="",0)</f>
        <v>0</v>
      </c>
      <c r="M46" s="77" cm="1">
        <f t="array" ref="M46">_xlfn.IFS(B46="SCIE-SSCI-AHCI Dergi",5,B46="Sense Kitap",4,B46="Diğer Kitap/Dergi",2, B46="Kanun",2,B46="",0)</f>
        <v>0</v>
      </c>
    </row>
    <row r="47" spans="1:13">
      <c r="A47" s="27">
        <v>44</v>
      </c>
      <c r="B47" s="76"/>
      <c r="C47" s="76"/>
      <c r="D47" s="76"/>
      <c r="E47" s="76"/>
      <c r="F47" s="183"/>
      <c r="G47" s="183"/>
      <c r="H47" s="183"/>
      <c r="I47" s="63">
        <f t="shared" si="0"/>
        <v>0</v>
      </c>
      <c r="L47" s="77" cm="1">
        <f t="array" ref="L47">_xlfn.IFS(C47="1-5 Yazarlı",M47, C47="5+ Yazarlı",M47/2,C47="",0)</f>
        <v>0</v>
      </c>
      <c r="M47" s="77" cm="1">
        <f t="array" ref="M47">_xlfn.IFS(B47="SCIE-SSCI-AHCI Dergi",5,B47="Sense Kitap",4,B47="Diğer Kitap/Dergi",2, B47="Kanun",2,B47="",0)</f>
        <v>0</v>
      </c>
    </row>
    <row r="48" spans="1:13">
      <c r="A48" s="26">
        <v>45</v>
      </c>
      <c r="B48" s="76"/>
      <c r="C48" s="76"/>
      <c r="D48" s="76"/>
      <c r="E48" s="76"/>
      <c r="F48" s="183"/>
      <c r="G48" s="183"/>
      <c r="H48" s="183"/>
      <c r="I48" s="63">
        <f t="shared" si="0"/>
        <v>0</v>
      </c>
      <c r="L48" s="77" cm="1">
        <f t="array" ref="L48">_xlfn.IFS(C48="1-5 Yazarlı",M48, C48="5+ Yazarlı",M48/2,C48="",0)</f>
        <v>0</v>
      </c>
      <c r="M48" s="77" cm="1">
        <f t="array" ref="M48">_xlfn.IFS(B48="SCIE-SSCI-AHCI Dergi",5,B48="Sense Kitap",4,B48="Diğer Kitap/Dergi",2, B48="Kanun",2,B48="",0)</f>
        <v>0</v>
      </c>
    </row>
    <row r="49" spans="1:13">
      <c r="A49" s="27">
        <v>46</v>
      </c>
      <c r="B49" s="76"/>
      <c r="C49" s="76"/>
      <c r="D49" s="76"/>
      <c r="E49" s="76"/>
      <c r="F49" s="183"/>
      <c r="G49" s="183"/>
      <c r="H49" s="183"/>
      <c r="I49" s="63">
        <f t="shared" si="0"/>
        <v>0</v>
      </c>
      <c r="L49" s="77" cm="1">
        <f t="array" ref="L49">_xlfn.IFS(C49="1-5 Yazarlı",M49, C49="5+ Yazarlı",M49/2,C49="",0)</f>
        <v>0</v>
      </c>
      <c r="M49" s="77" cm="1">
        <f t="array" ref="M49">_xlfn.IFS(B49="SCIE-SSCI-AHCI Dergi",5,B49="Sense Kitap",4,B49="Diğer Kitap/Dergi",2, B49="Kanun",2,B49="",0)</f>
        <v>0</v>
      </c>
    </row>
    <row r="50" spans="1:13">
      <c r="A50" s="26">
        <v>47</v>
      </c>
      <c r="B50" s="76"/>
      <c r="C50" s="76"/>
      <c r="D50" s="76"/>
      <c r="E50" s="76"/>
      <c r="F50" s="183"/>
      <c r="G50" s="183"/>
      <c r="H50" s="183"/>
      <c r="I50" s="63">
        <f t="shared" si="0"/>
        <v>0</v>
      </c>
      <c r="L50" s="77" cm="1">
        <f t="array" ref="L50">_xlfn.IFS(C50="1-5 Yazarlı",M50, C50="5+ Yazarlı",M50/2,C50="",0)</f>
        <v>0</v>
      </c>
      <c r="M50" s="77" cm="1">
        <f t="array" ref="M50">_xlfn.IFS(B50="SCIE-SSCI-AHCI Dergi",5,B50="Sense Kitap",4,B50="Diğer Kitap/Dergi",2, B50="Kanun",2,B50="",0)</f>
        <v>0</v>
      </c>
    </row>
    <row r="51" spans="1:13">
      <c r="A51" s="26">
        <v>48</v>
      </c>
      <c r="B51" s="76"/>
      <c r="C51" s="76"/>
      <c r="D51" s="76"/>
      <c r="E51" s="76"/>
      <c r="F51" s="183"/>
      <c r="G51" s="183"/>
      <c r="H51" s="183"/>
      <c r="I51" s="63">
        <f t="shared" si="0"/>
        <v>0</v>
      </c>
      <c r="L51" s="77" cm="1">
        <f t="array" ref="L51">_xlfn.IFS(C51="1-5 Yazarlı",M51, C51="5+ Yazarlı",M51/2,C51="",0)</f>
        <v>0</v>
      </c>
      <c r="M51" s="77" cm="1">
        <f t="array" ref="M51">_xlfn.IFS(B51="SCIE-SSCI-AHCI Dergi",5,B51="Sense Kitap",4,B51="Diğer Kitap/Dergi",2, B51="Kanun",2,B51="",0)</f>
        <v>0</v>
      </c>
    </row>
    <row r="52" spans="1:13">
      <c r="A52" s="27">
        <v>49</v>
      </c>
      <c r="B52" s="76"/>
      <c r="C52" s="76"/>
      <c r="D52" s="76"/>
      <c r="E52" s="76"/>
      <c r="F52" s="183"/>
      <c r="G52" s="183"/>
      <c r="H52" s="183"/>
      <c r="I52" s="63">
        <f t="shared" si="0"/>
        <v>0</v>
      </c>
      <c r="L52" s="77" cm="1">
        <f t="array" ref="L52">_xlfn.IFS(C52="1-5 Yazarlı",M52, C52="5+ Yazarlı",M52/2,C52="",0)</f>
        <v>0</v>
      </c>
      <c r="M52" s="77" cm="1">
        <f t="array" ref="M52">_xlfn.IFS(B52="SCIE-SSCI-AHCI Dergi",5,B52="Sense Kitap",4,B52="Diğer Kitap/Dergi",2, B52="Kanun",2,B52="",0)</f>
        <v>0</v>
      </c>
    </row>
    <row r="53" spans="1:13">
      <c r="A53" s="26">
        <v>50</v>
      </c>
      <c r="B53" s="76"/>
      <c r="C53" s="76"/>
      <c r="D53" s="76"/>
      <c r="E53" s="76"/>
      <c r="F53" s="183"/>
      <c r="G53" s="183"/>
      <c r="H53" s="183"/>
      <c r="I53" s="63">
        <f t="shared" si="0"/>
        <v>0</v>
      </c>
      <c r="L53" s="77" cm="1">
        <f t="array" ref="L53">_xlfn.IFS(C53="1-5 Yazarlı",M53, C53="5+ Yazarlı",M53/2,C53="",0)</f>
        <v>0</v>
      </c>
      <c r="M53" s="77" cm="1">
        <f t="array" ref="M53">_xlfn.IFS(B53="SCIE-SSCI-AHCI Dergi",5,B53="Sense Kitap",4,B53="Diğer Kitap/Dergi",2, B53="Kanun",2,B53="",0)</f>
        <v>0</v>
      </c>
    </row>
    <row r="54" spans="1:13">
      <c r="A54" s="26">
        <v>51</v>
      </c>
      <c r="B54" s="76"/>
      <c r="C54" s="76"/>
      <c r="D54" s="76"/>
      <c r="E54" s="76"/>
      <c r="F54" s="183"/>
      <c r="G54" s="183"/>
      <c r="H54" s="183"/>
      <c r="I54" s="63">
        <f t="shared" si="0"/>
        <v>0</v>
      </c>
      <c r="L54" s="77" cm="1">
        <f t="array" ref="L54">_xlfn.IFS(C54="1-5 Yazarlı",M54, C54="5+ Yazarlı",M54/2,C54="",0)</f>
        <v>0</v>
      </c>
      <c r="M54" s="77" cm="1">
        <f t="array" ref="M54">_xlfn.IFS(B54="SCIE-SSCI-AHCI Dergi",5,B54="Sense Kitap",4,B54="Diğer Kitap/Dergi",2, B54="Kanun",2,B54="",0)</f>
        <v>0</v>
      </c>
    </row>
    <row r="55" spans="1:13">
      <c r="A55" s="27">
        <v>52</v>
      </c>
      <c r="B55" s="76"/>
      <c r="C55" s="76"/>
      <c r="D55" s="76"/>
      <c r="E55" s="76"/>
      <c r="F55" s="183"/>
      <c r="G55" s="183"/>
      <c r="H55" s="183"/>
      <c r="I55" s="63">
        <f t="shared" si="0"/>
        <v>0</v>
      </c>
      <c r="L55" s="77" cm="1">
        <f t="array" ref="L55">_xlfn.IFS(C55="1-5 Yazarlı",M55, C55="5+ Yazarlı",M55/2,C55="",0)</f>
        <v>0</v>
      </c>
      <c r="M55" s="77" cm="1">
        <f t="array" ref="M55">_xlfn.IFS(B55="SCIE-SSCI-AHCI Dergi",5,B55="Sense Kitap",4,B55="Diğer Kitap/Dergi",2, B55="Kanun",2,B55="",0)</f>
        <v>0</v>
      </c>
    </row>
    <row r="56" spans="1:13">
      <c r="A56" s="26">
        <v>53</v>
      </c>
      <c r="B56" s="76"/>
      <c r="C56" s="76"/>
      <c r="D56" s="76"/>
      <c r="E56" s="76"/>
      <c r="F56" s="183"/>
      <c r="G56" s="183"/>
      <c r="H56" s="183"/>
      <c r="I56" s="63">
        <f t="shared" si="0"/>
        <v>0</v>
      </c>
      <c r="L56" s="77" cm="1">
        <f t="array" ref="L56">_xlfn.IFS(C56="1-5 Yazarlı",M56, C56="5+ Yazarlı",M56/2,C56="",0)</f>
        <v>0</v>
      </c>
      <c r="M56" s="77" cm="1">
        <f t="array" ref="M56">_xlfn.IFS(B56="SCIE-SSCI-AHCI Dergi",5,B56="Sense Kitap",4,B56="Diğer Kitap/Dergi",2, B56="Kanun",2,B56="",0)</f>
        <v>0</v>
      </c>
    </row>
    <row r="57" spans="1:13">
      <c r="A57" s="26">
        <v>54</v>
      </c>
      <c r="B57" s="76"/>
      <c r="C57" s="76"/>
      <c r="D57" s="76"/>
      <c r="E57" s="76"/>
      <c r="F57" s="183"/>
      <c r="G57" s="183"/>
      <c r="H57" s="183"/>
      <c r="I57" s="63">
        <f t="shared" si="0"/>
        <v>0</v>
      </c>
      <c r="L57" s="77" cm="1">
        <f t="array" ref="L57">_xlfn.IFS(C57="1-5 Yazarlı",M57, C57="5+ Yazarlı",M57/2,C57="",0)</f>
        <v>0</v>
      </c>
      <c r="M57" s="77" cm="1">
        <f t="array" ref="M57">_xlfn.IFS(B57="SCIE-SSCI-AHCI Dergi",5,B57="Sense Kitap",4,B57="Diğer Kitap/Dergi",2, B57="Kanun",2,B57="",0)</f>
        <v>0</v>
      </c>
    </row>
    <row r="58" spans="1:13">
      <c r="A58" s="27">
        <v>55</v>
      </c>
      <c r="B58" s="76"/>
      <c r="C58" s="76"/>
      <c r="D58" s="76"/>
      <c r="E58" s="76"/>
      <c r="F58" s="183"/>
      <c r="G58" s="183"/>
      <c r="H58" s="183"/>
      <c r="I58" s="63">
        <f t="shared" si="0"/>
        <v>0</v>
      </c>
      <c r="L58" s="77" cm="1">
        <f t="array" ref="L58">_xlfn.IFS(C58="1-5 Yazarlı",M58, C58="5+ Yazarlı",M58/2,C58="",0)</f>
        <v>0</v>
      </c>
      <c r="M58" s="77" cm="1">
        <f t="array" ref="M58">_xlfn.IFS(B58="SCIE-SSCI-AHCI Dergi",5,B58="Sense Kitap",4,B58="Diğer Kitap/Dergi",2, B58="Kanun",2,B58="",0)</f>
        <v>0</v>
      </c>
    </row>
    <row r="59" spans="1:13">
      <c r="A59" s="26">
        <v>56</v>
      </c>
      <c r="B59" s="76"/>
      <c r="C59" s="76"/>
      <c r="D59" s="76"/>
      <c r="E59" s="76"/>
      <c r="F59" s="183"/>
      <c r="G59" s="183"/>
      <c r="H59" s="183"/>
      <c r="I59" s="63">
        <f t="shared" si="0"/>
        <v>0</v>
      </c>
      <c r="L59" s="77" cm="1">
        <f t="array" ref="L59">_xlfn.IFS(C59="1-5 Yazarlı",M59, C59="5+ Yazarlı",M59/2,C59="",0)</f>
        <v>0</v>
      </c>
      <c r="M59" s="77" cm="1">
        <f t="array" ref="M59">_xlfn.IFS(B59="SCIE-SSCI-AHCI Dergi",5,B59="Sense Kitap",4,B59="Diğer Kitap/Dergi",2, B59="Kanun",2,B59="",0)</f>
        <v>0</v>
      </c>
    </row>
    <row r="60" spans="1:13">
      <c r="A60" s="26">
        <v>57</v>
      </c>
      <c r="B60" s="76"/>
      <c r="C60" s="76"/>
      <c r="D60" s="76"/>
      <c r="E60" s="76"/>
      <c r="F60" s="183"/>
      <c r="G60" s="183"/>
      <c r="H60" s="183"/>
      <c r="I60" s="63">
        <f t="shared" si="0"/>
        <v>0</v>
      </c>
      <c r="L60" s="77" cm="1">
        <f t="array" ref="L60">_xlfn.IFS(C60="1-5 Yazarlı",M60, C60="5+ Yazarlı",M60/2,C60="",0)</f>
        <v>0</v>
      </c>
      <c r="M60" s="77" cm="1">
        <f t="array" ref="M60">_xlfn.IFS(B60="SCIE-SSCI-AHCI Dergi",5,B60="Sense Kitap",4,B60="Diğer Kitap/Dergi",2, B60="Kanun",2,B60="",0)</f>
        <v>0</v>
      </c>
    </row>
    <row r="61" spans="1:13">
      <c r="A61" s="27">
        <v>58</v>
      </c>
      <c r="B61" s="76"/>
      <c r="C61" s="76"/>
      <c r="D61" s="76"/>
      <c r="E61" s="76"/>
      <c r="F61" s="183"/>
      <c r="G61" s="183"/>
      <c r="H61" s="183"/>
      <c r="I61" s="63">
        <f t="shared" si="0"/>
        <v>0</v>
      </c>
      <c r="L61" s="77" cm="1">
        <f t="array" ref="L61">_xlfn.IFS(C61="1-5 Yazarlı",M61, C61="5+ Yazarlı",M61/2,C61="",0)</f>
        <v>0</v>
      </c>
      <c r="M61" s="77" cm="1">
        <f t="array" ref="M61">_xlfn.IFS(B61="SCIE-SSCI-AHCI Dergi",5,B61="Sense Kitap",4,B61="Diğer Kitap/Dergi",2, B61="Kanun",2,B61="",0)</f>
        <v>0</v>
      </c>
    </row>
    <row r="62" spans="1:13">
      <c r="A62" s="26">
        <v>59</v>
      </c>
      <c r="B62" s="76"/>
      <c r="C62" s="76"/>
      <c r="D62" s="76"/>
      <c r="E62" s="76"/>
      <c r="F62" s="183"/>
      <c r="G62" s="183"/>
      <c r="H62" s="183"/>
      <c r="I62" s="63">
        <f t="shared" si="0"/>
        <v>0</v>
      </c>
      <c r="L62" s="77" cm="1">
        <f t="array" ref="L62">_xlfn.IFS(C62="1-5 Yazarlı",M62, C62="5+ Yazarlı",M62/2,C62="",0)</f>
        <v>0</v>
      </c>
      <c r="M62" s="77" cm="1">
        <f t="array" ref="M62">_xlfn.IFS(B62="SCIE-SSCI-AHCI Dergi",5,B62="Sense Kitap",4,B62="Diğer Kitap/Dergi",2, B62="Kanun",2,B62="",0)</f>
        <v>0</v>
      </c>
    </row>
    <row r="63" spans="1:13">
      <c r="A63" s="26">
        <v>60</v>
      </c>
      <c r="B63" s="76"/>
      <c r="C63" s="76"/>
      <c r="D63" s="76"/>
      <c r="E63" s="76"/>
      <c r="F63" s="183"/>
      <c r="G63" s="183"/>
      <c r="H63" s="183"/>
      <c r="I63" s="63">
        <f t="shared" si="0"/>
        <v>0</v>
      </c>
      <c r="L63" s="77" cm="1">
        <f t="array" ref="L63">_xlfn.IFS(C63="1-5 Yazarlı",M63, C63="5+ Yazarlı",M63/2,C63="",0)</f>
        <v>0</v>
      </c>
      <c r="M63" s="77" cm="1">
        <f t="array" ref="M63">_xlfn.IFS(B63="SCIE-SSCI-AHCI Dergi",5,B63="Sense Kitap",4,B63="Diğer Kitap/Dergi",2, B63="Kanun",2,B63="",0)</f>
        <v>0</v>
      </c>
    </row>
    <row r="64" spans="1:13">
      <c r="A64" s="27">
        <v>61</v>
      </c>
      <c r="B64" s="76"/>
      <c r="C64" s="76"/>
      <c r="D64" s="76"/>
      <c r="E64" s="76"/>
      <c r="F64" s="183"/>
      <c r="G64" s="183"/>
      <c r="H64" s="183"/>
      <c r="I64" s="63">
        <f t="shared" si="0"/>
        <v>0</v>
      </c>
      <c r="L64" s="77" cm="1">
        <f t="array" ref="L64">_xlfn.IFS(C64="1-5 Yazarlı",M64, C64="5+ Yazarlı",M64/2,C64="",0)</f>
        <v>0</v>
      </c>
      <c r="M64" s="77" cm="1">
        <f t="array" ref="M64">_xlfn.IFS(B64="SCIE-SSCI-AHCI Dergi",5,B64="Sense Kitap",4,B64="Diğer Kitap/Dergi",2, B64="Kanun",2,B64="",0)</f>
        <v>0</v>
      </c>
    </row>
    <row r="65" spans="1:13">
      <c r="A65" s="26">
        <v>62</v>
      </c>
      <c r="B65" s="76"/>
      <c r="C65" s="76"/>
      <c r="D65" s="76"/>
      <c r="E65" s="76"/>
      <c r="F65" s="183"/>
      <c r="G65" s="183"/>
      <c r="H65" s="183"/>
      <c r="I65" s="63">
        <f t="shared" si="0"/>
        <v>0</v>
      </c>
      <c r="L65" s="77" cm="1">
        <f t="array" ref="L65">_xlfn.IFS(C65="1-5 Yazarlı",M65, C65="5+ Yazarlı",M65/2,C65="",0)</f>
        <v>0</v>
      </c>
      <c r="M65" s="77" cm="1">
        <f t="array" ref="M65">_xlfn.IFS(B65="SCIE-SSCI-AHCI Dergi",5,B65="Sense Kitap",4,B65="Diğer Kitap/Dergi",2, B65="Kanun",2,B65="",0)</f>
        <v>0</v>
      </c>
    </row>
    <row r="66" spans="1:13">
      <c r="A66" s="26">
        <v>63</v>
      </c>
      <c r="B66" s="76"/>
      <c r="C66" s="76"/>
      <c r="D66" s="76"/>
      <c r="E66" s="76"/>
      <c r="F66" s="183"/>
      <c r="G66" s="183"/>
      <c r="H66" s="183"/>
      <c r="I66" s="63">
        <f t="shared" si="0"/>
        <v>0</v>
      </c>
      <c r="L66" s="77" cm="1">
        <f t="array" ref="L66">_xlfn.IFS(C66="1-5 Yazarlı",M66, C66="5+ Yazarlı",M66/2,C66="",0)</f>
        <v>0</v>
      </c>
      <c r="M66" s="77" cm="1">
        <f t="array" ref="M66">_xlfn.IFS(B66="SCIE-SSCI-AHCI Dergi",5,B66="Sense Kitap",4,B66="Diğer Kitap/Dergi",2, B66="Kanun",2,B66="",0)</f>
        <v>0</v>
      </c>
    </row>
    <row r="67" spans="1:13">
      <c r="A67" s="27">
        <v>64</v>
      </c>
      <c r="B67" s="76"/>
      <c r="C67" s="76"/>
      <c r="D67" s="76"/>
      <c r="E67" s="76"/>
      <c r="F67" s="183"/>
      <c r="G67" s="183"/>
      <c r="H67" s="183"/>
      <c r="I67" s="63">
        <f t="shared" si="0"/>
        <v>0</v>
      </c>
      <c r="L67" s="77" cm="1">
        <f t="array" ref="L67">_xlfn.IFS(C67="1-5 Yazarlı",M67, C67="5+ Yazarlı",M67/2,C67="",0)</f>
        <v>0</v>
      </c>
      <c r="M67" s="77" cm="1">
        <f t="array" ref="M67">_xlfn.IFS(B67="SCIE-SSCI-AHCI Dergi",5,B67="Sense Kitap",4,B67="Diğer Kitap/Dergi",2, B67="Kanun",2,B67="",0)</f>
        <v>0</v>
      </c>
    </row>
    <row r="68" spans="1:13">
      <c r="A68" s="26">
        <v>65</v>
      </c>
      <c r="B68" s="76"/>
      <c r="C68" s="76"/>
      <c r="D68" s="76"/>
      <c r="E68" s="76"/>
      <c r="F68" s="183"/>
      <c r="G68" s="183"/>
      <c r="H68" s="183"/>
      <c r="I68" s="63">
        <f t="shared" si="0"/>
        <v>0</v>
      </c>
      <c r="L68" s="77" cm="1">
        <f t="array" ref="L68">_xlfn.IFS(C68="1-5 Yazarlı",M68, C68="5+ Yazarlı",M68/2,C68="",0)</f>
        <v>0</v>
      </c>
      <c r="M68" s="77" cm="1">
        <f t="array" ref="M68">_xlfn.IFS(B68="SCIE-SSCI-AHCI Dergi",5,B68="Sense Kitap",4,B68="Diğer Kitap/Dergi",2, B68="Kanun",2,B68="",0)</f>
        <v>0</v>
      </c>
    </row>
    <row r="69" spans="1:13">
      <c r="A69" s="26">
        <v>66</v>
      </c>
      <c r="B69" s="76"/>
      <c r="C69" s="76"/>
      <c r="D69" s="76"/>
      <c r="E69" s="76"/>
      <c r="F69" s="183"/>
      <c r="G69" s="183"/>
      <c r="H69" s="183"/>
      <c r="I69" s="63">
        <f t="shared" ref="I69:I101" si="1">L69</f>
        <v>0</v>
      </c>
      <c r="L69" s="77" cm="1">
        <f t="array" ref="L69">_xlfn.IFS(C69="1-5 Yazarlı",M69, C69="5+ Yazarlı",M69/2,C69="",0)</f>
        <v>0</v>
      </c>
      <c r="M69" s="77" cm="1">
        <f t="array" ref="M69">_xlfn.IFS(B69="SCIE-SSCI-AHCI Dergi",5,B69="Sense Kitap",4,B69="Diğer Kitap/Dergi",2, B69="Kanun",2,B69="",0)</f>
        <v>0</v>
      </c>
    </row>
    <row r="70" spans="1:13">
      <c r="A70" s="27">
        <v>67</v>
      </c>
      <c r="B70" s="76"/>
      <c r="C70" s="76"/>
      <c r="D70" s="76"/>
      <c r="E70" s="76"/>
      <c r="F70" s="183"/>
      <c r="G70" s="183"/>
      <c r="H70" s="183"/>
      <c r="I70" s="63">
        <f t="shared" si="1"/>
        <v>0</v>
      </c>
      <c r="L70" s="77" cm="1">
        <f t="array" ref="L70">_xlfn.IFS(C70="1-5 Yazarlı",M70, C70="5+ Yazarlı",M70/2,C70="",0)</f>
        <v>0</v>
      </c>
      <c r="M70" s="77" cm="1">
        <f t="array" ref="M70">_xlfn.IFS(B70="SCIE-SSCI-AHCI Dergi",5,B70="Sense Kitap",4,B70="Diğer Kitap/Dergi",2, B70="Kanun",2,B70="",0)</f>
        <v>0</v>
      </c>
    </row>
    <row r="71" spans="1:13">
      <c r="A71" s="26">
        <v>68</v>
      </c>
      <c r="B71" s="76"/>
      <c r="C71" s="76"/>
      <c r="D71" s="76"/>
      <c r="E71" s="76"/>
      <c r="F71" s="183"/>
      <c r="G71" s="183"/>
      <c r="H71" s="183"/>
      <c r="I71" s="63">
        <f t="shared" si="1"/>
        <v>0</v>
      </c>
      <c r="L71" s="77" cm="1">
        <f t="array" ref="L71">_xlfn.IFS(C71="1-5 Yazarlı",M71, C71="5+ Yazarlı",M71/2,C71="",0)</f>
        <v>0</v>
      </c>
      <c r="M71" s="77" cm="1">
        <f t="array" ref="M71">_xlfn.IFS(B71="SCIE-SSCI-AHCI Dergi",5,B71="Sense Kitap",4,B71="Diğer Kitap/Dergi",2, B71="Kanun",2,B71="",0)</f>
        <v>0</v>
      </c>
    </row>
    <row r="72" spans="1:13">
      <c r="A72" s="26">
        <v>69</v>
      </c>
      <c r="B72" s="76"/>
      <c r="C72" s="76"/>
      <c r="D72" s="76"/>
      <c r="E72" s="76"/>
      <c r="F72" s="183"/>
      <c r="G72" s="183"/>
      <c r="H72" s="183"/>
      <c r="I72" s="63">
        <f t="shared" si="1"/>
        <v>0</v>
      </c>
      <c r="L72" s="77" cm="1">
        <f t="array" ref="L72">_xlfn.IFS(C72="1-5 Yazarlı",M72, C72="5+ Yazarlı",M72/2,C72="",0)</f>
        <v>0</v>
      </c>
      <c r="M72" s="77" cm="1">
        <f t="array" ref="M72">_xlfn.IFS(B72="SCIE-SSCI-AHCI Dergi",5,B72="Sense Kitap",4,B72="Diğer Kitap/Dergi",2, B72="Kanun",2,B72="",0)</f>
        <v>0</v>
      </c>
    </row>
    <row r="73" spans="1:13">
      <c r="A73" s="27">
        <v>70</v>
      </c>
      <c r="B73" s="76"/>
      <c r="C73" s="76"/>
      <c r="D73" s="76"/>
      <c r="E73" s="76"/>
      <c r="F73" s="183"/>
      <c r="G73" s="183"/>
      <c r="H73" s="183"/>
      <c r="I73" s="63">
        <f t="shared" si="1"/>
        <v>0</v>
      </c>
      <c r="L73" s="77" cm="1">
        <f t="array" ref="L73">_xlfn.IFS(C73="1-5 Yazarlı",M73, C73="5+ Yazarlı",M73/2,C73="",0)</f>
        <v>0</v>
      </c>
      <c r="M73" s="77" cm="1">
        <f t="array" ref="M73">_xlfn.IFS(B73="SCIE-SSCI-AHCI Dergi",5,B73="Sense Kitap",4,B73="Diğer Kitap/Dergi",2, B73="Kanun",2,B73="",0)</f>
        <v>0</v>
      </c>
    </row>
    <row r="74" spans="1:13">
      <c r="A74" s="26">
        <v>71</v>
      </c>
      <c r="B74" s="76"/>
      <c r="C74" s="76"/>
      <c r="D74" s="76"/>
      <c r="E74" s="76"/>
      <c r="F74" s="183"/>
      <c r="G74" s="183"/>
      <c r="H74" s="183"/>
      <c r="I74" s="63">
        <f t="shared" si="1"/>
        <v>0</v>
      </c>
      <c r="L74" s="77" cm="1">
        <f t="array" ref="L74">_xlfn.IFS(C74="1-5 Yazarlı",M74, C74="5+ Yazarlı",M74/2,C74="",0)</f>
        <v>0</v>
      </c>
      <c r="M74" s="77" cm="1">
        <f t="array" ref="M74">_xlfn.IFS(B74="SCIE-SSCI-AHCI Dergi",5,B74="Sense Kitap",4,B74="Diğer Kitap/Dergi",2, B74="Kanun",2,B74="",0)</f>
        <v>0</v>
      </c>
    </row>
    <row r="75" spans="1:13">
      <c r="A75" s="26">
        <v>72</v>
      </c>
      <c r="B75" s="76"/>
      <c r="C75" s="76"/>
      <c r="D75" s="76"/>
      <c r="E75" s="76"/>
      <c r="F75" s="183"/>
      <c r="G75" s="183"/>
      <c r="H75" s="183"/>
      <c r="I75" s="63">
        <f t="shared" si="1"/>
        <v>0</v>
      </c>
      <c r="L75" s="77" cm="1">
        <f t="array" ref="L75">_xlfn.IFS(C75="1-5 Yazarlı",M75, C75="5+ Yazarlı",M75/2,C75="",0)</f>
        <v>0</v>
      </c>
      <c r="M75" s="77" cm="1">
        <f t="array" ref="M75">_xlfn.IFS(B75="SCIE-SSCI-AHCI Dergi",5,B75="Sense Kitap",4,B75="Diğer Kitap/Dergi",2, B75="Kanun",2,B75="",0)</f>
        <v>0</v>
      </c>
    </row>
    <row r="76" spans="1:13">
      <c r="A76" s="27">
        <v>73</v>
      </c>
      <c r="B76" s="76"/>
      <c r="C76" s="76"/>
      <c r="D76" s="76"/>
      <c r="E76" s="76"/>
      <c r="F76" s="183"/>
      <c r="G76" s="183"/>
      <c r="H76" s="183"/>
      <c r="I76" s="63">
        <f t="shared" si="1"/>
        <v>0</v>
      </c>
      <c r="L76" s="77" cm="1">
        <f t="array" ref="L76">_xlfn.IFS(C76="1-5 Yazarlı",M76, C76="5+ Yazarlı",M76/2,C76="",0)</f>
        <v>0</v>
      </c>
      <c r="M76" s="77" cm="1">
        <f t="array" ref="M76">_xlfn.IFS(B76="SCIE-SSCI-AHCI Dergi",5,B76="Sense Kitap",4,B76="Diğer Kitap/Dergi",2, B76="Kanun",2,B76="",0)</f>
        <v>0</v>
      </c>
    </row>
    <row r="77" spans="1:13">
      <c r="A77" s="26">
        <v>74</v>
      </c>
      <c r="B77" s="76"/>
      <c r="C77" s="76"/>
      <c r="D77" s="76"/>
      <c r="E77" s="76"/>
      <c r="F77" s="183"/>
      <c r="G77" s="183"/>
      <c r="H77" s="183"/>
      <c r="I77" s="63">
        <f t="shared" si="1"/>
        <v>0</v>
      </c>
      <c r="L77" s="77" cm="1">
        <f t="array" ref="L77">_xlfn.IFS(C77="1-5 Yazarlı",M77, C77="5+ Yazarlı",M77/2,C77="",0)</f>
        <v>0</v>
      </c>
      <c r="M77" s="77" cm="1">
        <f t="array" ref="M77">_xlfn.IFS(B77="SCIE-SSCI-AHCI Dergi",5,B77="Sense Kitap",4,B77="Diğer Kitap/Dergi",2, B77="Kanun",2,B77="",0)</f>
        <v>0</v>
      </c>
    </row>
    <row r="78" spans="1:13">
      <c r="A78" s="26">
        <v>75</v>
      </c>
      <c r="B78" s="76"/>
      <c r="C78" s="76"/>
      <c r="D78" s="76"/>
      <c r="E78" s="76"/>
      <c r="F78" s="183"/>
      <c r="G78" s="183"/>
      <c r="H78" s="183"/>
      <c r="I78" s="63">
        <f t="shared" si="1"/>
        <v>0</v>
      </c>
      <c r="L78" s="77" cm="1">
        <f t="array" ref="L78">_xlfn.IFS(C78="1-5 Yazarlı",M78, C78="5+ Yazarlı",M78/2,C78="",0)</f>
        <v>0</v>
      </c>
      <c r="M78" s="77" cm="1">
        <f t="array" ref="M78">_xlfn.IFS(B78="SCIE-SSCI-AHCI Dergi",5,B78="Sense Kitap",4,B78="Diğer Kitap/Dergi",2, B78="Kanun",2,B78="",0)</f>
        <v>0</v>
      </c>
    </row>
    <row r="79" spans="1:13">
      <c r="A79" s="27">
        <v>76</v>
      </c>
      <c r="B79" s="76"/>
      <c r="C79" s="76"/>
      <c r="D79" s="76"/>
      <c r="E79" s="76"/>
      <c r="F79" s="183"/>
      <c r="G79" s="183"/>
      <c r="H79" s="183"/>
      <c r="I79" s="63">
        <f t="shared" si="1"/>
        <v>0</v>
      </c>
      <c r="L79" s="77" cm="1">
        <f t="array" ref="L79">_xlfn.IFS(C79="1-5 Yazarlı",M79, C79="5+ Yazarlı",M79/2,C79="",0)</f>
        <v>0</v>
      </c>
      <c r="M79" s="77" cm="1">
        <f t="array" ref="M79">_xlfn.IFS(B79="SCIE-SSCI-AHCI Dergi",5,B79="Sense Kitap",4,B79="Diğer Kitap/Dergi",2, B79="Kanun",2,B79="",0)</f>
        <v>0</v>
      </c>
    </row>
    <row r="80" spans="1:13">
      <c r="A80" s="26">
        <v>77</v>
      </c>
      <c r="B80" s="76"/>
      <c r="C80" s="76"/>
      <c r="D80" s="76"/>
      <c r="E80" s="76"/>
      <c r="F80" s="183"/>
      <c r="G80" s="183"/>
      <c r="H80" s="183"/>
      <c r="I80" s="63">
        <f t="shared" si="1"/>
        <v>0</v>
      </c>
      <c r="L80" s="77" cm="1">
        <f t="array" ref="L80">_xlfn.IFS(C80="1-5 Yazarlı",M80, C80="5+ Yazarlı",M80/2,C80="",0)</f>
        <v>0</v>
      </c>
      <c r="M80" s="77" cm="1">
        <f t="array" ref="M80">_xlfn.IFS(B80="SCIE-SSCI-AHCI Dergi",5,B80="Sense Kitap",4,B80="Diğer Kitap/Dergi",2, B80="Kanun",2,B80="",0)</f>
        <v>0</v>
      </c>
    </row>
    <row r="81" spans="1:13">
      <c r="A81" s="26">
        <v>78</v>
      </c>
      <c r="B81" s="76"/>
      <c r="C81" s="76"/>
      <c r="D81" s="76"/>
      <c r="E81" s="76"/>
      <c r="F81" s="183"/>
      <c r="G81" s="183"/>
      <c r="H81" s="183"/>
      <c r="I81" s="63">
        <f t="shared" si="1"/>
        <v>0</v>
      </c>
      <c r="L81" s="77" cm="1">
        <f t="array" ref="L81">_xlfn.IFS(C81="1-5 Yazarlı",M81, C81="5+ Yazarlı",M81/2,C81="",0)</f>
        <v>0</v>
      </c>
      <c r="M81" s="77" cm="1">
        <f t="array" ref="M81">_xlfn.IFS(B81="SCIE-SSCI-AHCI Dergi",5,B81="Sense Kitap",4,B81="Diğer Kitap/Dergi",2, B81="Kanun",2,B81="",0)</f>
        <v>0</v>
      </c>
    </row>
    <row r="82" spans="1:13">
      <c r="A82" s="27">
        <v>79</v>
      </c>
      <c r="B82" s="76"/>
      <c r="C82" s="76"/>
      <c r="D82" s="76"/>
      <c r="E82" s="76"/>
      <c r="F82" s="183"/>
      <c r="G82" s="183"/>
      <c r="H82" s="183"/>
      <c r="I82" s="63">
        <f t="shared" si="1"/>
        <v>0</v>
      </c>
      <c r="L82" s="77" cm="1">
        <f t="array" ref="L82">_xlfn.IFS(C82="1-5 Yazarlı",M82, C82="5+ Yazarlı",M82/2,C82="",0)</f>
        <v>0</v>
      </c>
      <c r="M82" s="77" cm="1">
        <f t="array" ref="M82">_xlfn.IFS(B82="SCIE-SSCI-AHCI Dergi",5,B82="Sense Kitap",4,B82="Diğer Kitap/Dergi",2, B82="Kanun",2,B82="",0)</f>
        <v>0</v>
      </c>
    </row>
    <row r="83" spans="1:13">
      <c r="A83" s="26">
        <v>80</v>
      </c>
      <c r="B83" s="76"/>
      <c r="C83" s="76"/>
      <c r="D83" s="76"/>
      <c r="E83" s="76"/>
      <c r="F83" s="183"/>
      <c r="G83" s="183"/>
      <c r="H83" s="183"/>
      <c r="I83" s="63">
        <f t="shared" si="1"/>
        <v>0</v>
      </c>
      <c r="L83" s="77" cm="1">
        <f t="array" ref="L83">_xlfn.IFS(C83="1-5 Yazarlı",M83, C83="5+ Yazarlı",M83/2,C83="",0)</f>
        <v>0</v>
      </c>
      <c r="M83" s="77" cm="1">
        <f t="array" ref="M83">_xlfn.IFS(B83="SCIE-SSCI-AHCI Dergi",5,B83="Sense Kitap",4,B83="Diğer Kitap/Dergi",2, B83="Kanun",2,B83="",0)</f>
        <v>0</v>
      </c>
    </row>
    <row r="84" spans="1:13">
      <c r="A84" s="26">
        <v>81</v>
      </c>
      <c r="B84" s="76"/>
      <c r="C84" s="76"/>
      <c r="D84" s="76"/>
      <c r="E84" s="76"/>
      <c r="F84" s="183"/>
      <c r="G84" s="183"/>
      <c r="H84" s="183"/>
      <c r="I84" s="63">
        <f t="shared" si="1"/>
        <v>0</v>
      </c>
      <c r="L84" s="77" cm="1">
        <f t="array" ref="L84">_xlfn.IFS(C84="1-5 Yazarlı",M84, C84="5+ Yazarlı",M84/2,C84="",0)</f>
        <v>0</v>
      </c>
      <c r="M84" s="77" cm="1">
        <f t="array" ref="M84">_xlfn.IFS(B84="SCIE-SSCI-AHCI Dergi",5,B84="Sense Kitap",4,B84="Diğer Kitap/Dergi",2, B84="Kanun",2,B84="",0)</f>
        <v>0</v>
      </c>
    </row>
    <row r="85" spans="1:13">
      <c r="A85" s="27">
        <v>82</v>
      </c>
      <c r="B85" s="76"/>
      <c r="C85" s="76"/>
      <c r="D85" s="76"/>
      <c r="E85" s="76"/>
      <c r="F85" s="183"/>
      <c r="G85" s="183"/>
      <c r="H85" s="183"/>
      <c r="I85" s="63">
        <f t="shared" si="1"/>
        <v>0</v>
      </c>
      <c r="L85" s="77" cm="1">
        <f t="array" ref="L85">_xlfn.IFS(C85="1-5 Yazarlı",M85, C85="5+ Yazarlı",M85/2,C85="",0)</f>
        <v>0</v>
      </c>
      <c r="M85" s="77" cm="1">
        <f t="array" ref="M85">_xlfn.IFS(B85="SCIE-SSCI-AHCI Dergi",5,B85="Sense Kitap",4,B85="Diğer Kitap/Dergi",2, B85="Kanun",2,B85="",0)</f>
        <v>0</v>
      </c>
    </row>
    <row r="86" spans="1:13">
      <c r="A86" s="26">
        <v>83</v>
      </c>
      <c r="B86" s="76"/>
      <c r="C86" s="76"/>
      <c r="D86" s="76"/>
      <c r="E86" s="76"/>
      <c r="F86" s="183"/>
      <c r="G86" s="183"/>
      <c r="H86" s="183"/>
      <c r="I86" s="63">
        <f t="shared" si="1"/>
        <v>0</v>
      </c>
      <c r="L86" s="77" cm="1">
        <f t="array" ref="L86">_xlfn.IFS(C86="1-5 Yazarlı",M86, C86="5+ Yazarlı",M86/2,C86="",0)</f>
        <v>0</v>
      </c>
      <c r="M86" s="77" cm="1">
        <f t="array" ref="M86">_xlfn.IFS(B86="SCIE-SSCI-AHCI Dergi",5,B86="Sense Kitap",4,B86="Diğer Kitap/Dergi",2, B86="Kanun",2,B86="",0)</f>
        <v>0</v>
      </c>
    </row>
    <row r="87" spans="1:13">
      <c r="A87" s="26">
        <v>84</v>
      </c>
      <c r="B87" s="76"/>
      <c r="C87" s="76"/>
      <c r="D87" s="76"/>
      <c r="E87" s="76"/>
      <c r="F87" s="183"/>
      <c r="G87" s="183"/>
      <c r="H87" s="183"/>
      <c r="I87" s="63">
        <f t="shared" si="1"/>
        <v>0</v>
      </c>
      <c r="L87" s="77" cm="1">
        <f t="array" ref="L87">_xlfn.IFS(C87="1-5 Yazarlı",M87, C87="5+ Yazarlı",M87/2,C87="",0)</f>
        <v>0</v>
      </c>
      <c r="M87" s="77" cm="1">
        <f t="array" ref="M87">_xlfn.IFS(B87="SCIE-SSCI-AHCI Dergi",5,B87="Sense Kitap",4,B87="Diğer Kitap/Dergi",2, B87="Kanun",2,B87="",0)</f>
        <v>0</v>
      </c>
    </row>
    <row r="88" spans="1:13">
      <c r="A88" s="27">
        <v>85</v>
      </c>
      <c r="B88" s="76"/>
      <c r="C88" s="76"/>
      <c r="D88" s="76"/>
      <c r="E88" s="76"/>
      <c r="F88" s="183"/>
      <c r="G88" s="183"/>
      <c r="H88" s="183"/>
      <c r="I88" s="63">
        <f t="shared" si="1"/>
        <v>0</v>
      </c>
      <c r="L88" s="77" cm="1">
        <f t="array" ref="L88">_xlfn.IFS(C88="1-5 Yazarlı",M88, C88="5+ Yazarlı",M88/2,C88="",0)</f>
        <v>0</v>
      </c>
      <c r="M88" s="77" cm="1">
        <f t="array" ref="M88">_xlfn.IFS(B88="SCIE-SSCI-AHCI Dergi",5,B88="Sense Kitap",4,B88="Diğer Kitap/Dergi",2, B88="Kanun",2,B88="",0)</f>
        <v>0</v>
      </c>
    </row>
    <row r="89" spans="1:13">
      <c r="A89" s="26">
        <v>86</v>
      </c>
      <c r="B89" s="76"/>
      <c r="C89" s="76"/>
      <c r="D89" s="76"/>
      <c r="E89" s="76"/>
      <c r="F89" s="183"/>
      <c r="G89" s="183"/>
      <c r="H89" s="183"/>
      <c r="I89" s="63">
        <f t="shared" si="1"/>
        <v>0</v>
      </c>
      <c r="L89" s="77" cm="1">
        <f t="array" ref="L89">_xlfn.IFS(C89="1-5 Yazarlı",M89, C89="5+ Yazarlı",M89/2,C89="",0)</f>
        <v>0</v>
      </c>
      <c r="M89" s="77" cm="1">
        <f t="array" ref="M89">_xlfn.IFS(B89="SCIE-SSCI-AHCI Dergi",5,B89="Sense Kitap",4,B89="Diğer Kitap/Dergi",2, B89="Kanun",2,B89="",0)</f>
        <v>0</v>
      </c>
    </row>
    <row r="90" spans="1:13">
      <c r="A90" s="26">
        <v>87</v>
      </c>
      <c r="B90" s="76"/>
      <c r="C90" s="76"/>
      <c r="D90" s="76"/>
      <c r="E90" s="76"/>
      <c r="F90" s="183"/>
      <c r="G90" s="183"/>
      <c r="H90" s="183"/>
      <c r="I90" s="63">
        <f t="shared" si="1"/>
        <v>0</v>
      </c>
      <c r="L90" s="77" cm="1">
        <f t="array" ref="L90">_xlfn.IFS(C90="1-5 Yazarlı",M90, C90="5+ Yazarlı",M90/2,C90="",0)</f>
        <v>0</v>
      </c>
      <c r="M90" s="77" cm="1">
        <f t="array" ref="M90">_xlfn.IFS(B90="SCIE-SSCI-AHCI Dergi",5,B90="Sense Kitap",4,B90="Diğer Kitap/Dergi",2, B90="Kanun",2,B90="",0)</f>
        <v>0</v>
      </c>
    </row>
    <row r="91" spans="1:13">
      <c r="A91" s="27">
        <v>88</v>
      </c>
      <c r="B91" s="76"/>
      <c r="C91" s="76"/>
      <c r="D91" s="76"/>
      <c r="E91" s="76"/>
      <c r="F91" s="183"/>
      <c r="G91" s="183"/>
      <c r="H91" s="183"/>
      <c r="I91" s="63">
        <f t="shared" si="1"/>
        <v>0</v>
      </c>
      <c r="L91" s="77" cm="1">
        <f t="array" ref="L91">_xlfn.IFS(C91="1-5 Yazarlı",M91, C91="5+ Yazarlı",M91/2,C91="",0)</f>
        <v>0</v>
      </c>
      <c r="M91" s="77" cm="1">
        <f t="array" ref="M91">_xlfn.IFS(B91="SCIE-SSCI-AHCI Dergi",5,B91="Sense Kitap",4,B91="Diğer Kitap/Dergi",2, B91="Kanun",2,B91="",0)</f>
        <v>0</v>
      </c>
    </row>
    <row r="92" spans="1:13">
      <c r="A92" s="26">
        <v>89</v>
      </c>
      <c r="B92" s="76"/>
      <c r="C92" s="76"/>
      <c r="D92" s="76"/>
      <c r="E92" s="76"/>
      <c r="F92" s="183"/>
      <c r="G92" s="183"/>
      <c r="H92" s="183"/>
      <c r="I92" s="63">
        <f t="shared" si="1"/>
        <v>0</v>
      </c>
      <c r="L92" s="77" cm="1">
        <f t="array" ref="L92">_xlfn.IFS(C92="1-5 Yazarlı",M92, C92="5+ Yazarlı",M92/2,C92="",0)</f>
        <v>0</v>
      </c>
      <c r="M92" s="77" cm="1">
        <f t="array" ref="M92">_xlfn.IFS(B92="SCIE-SSCI-AHCI Dergi",5,B92="Sense Kitap",4,B92="Diğer Kitap/Dergi",2, B92="Kanun",2,B92="",0)</f>
        <v>0</v>
      </c>
    </row>
    <row r="93" spans="1:13">
      <c r="A93" s="26">
        <v>90</v>
      </c>
      <c r="B93" s="76"/>
      <c r="C93" s="76"/>
      <c r="D93" s="76"/>
      <c r="E93" s="76"/>
      <c r="F93" s="183"/>
      <c r="G93" s="183"/>
      <c r="H93" s="183"/>
      <c r="I93" s="63">
        <f t="shared" si="1"/>
        <v>0</v>
      </c>
      <c r="L93" s="77" cm="1">
        <f t="array" ref="L93">_xlfn.IFS(C93="1-5 Yazarlı",M93, C93="5+ Yazarlı",M93/2,C93="",0)</f>
        <v>0</v>
      </c>
      <c r="M93" s="77" cm="1">
        <f t="array" ref="M93">_xlfn.IFS(B93="SCIE-SSCI-AHCI Dergi",5,B93="Sense Kitap",4,B93="Diğer Kitap/Dergi",2, B93="Kanun",2,B93="",0)</f>
        <v>0</v>
      </c>
    </row>
    <row r="94" spans="1:13">
      <c r="A94" s="27">
        <v>91</v>
      </c>
      <c r="B94" s="76"/>
      <c r="C94" s="76"/>
      <c r="D94" s="76"/>
      <c r="E94" s="76"/>
      <c r="F94" s="183"/>
      <c r="G94" s="183"/>
      <c r="H94" s="183"/>
      <c r="I94" s="63">
        <f t="shared" si="1"/>
        <v>0</v>
      </c>
      <c r="L94" s="77" cm="1">
        <f t="array" ref="L94">_xlfn.IFS(C94="1-5 Yazarlı",M94, C94="5+ Yazarlı",M94/2,C94="",0)</f>
        <v>0</v>
      </c>
      <c r="M94" s="77" cm="1">
        <f t="array" ref="M94">_xlfn.IFS(B94="SCIE-SSCI-AHCI Dergi",5,B94="Sense Kitap",4,B94="Diğer Kitap/Dergi",2, B94="Kanun",2,B94="",0)</f>
        <v>0</v>
      </c>
    </row>
    <row r="95" spans="1:13">
      <c r="A95" s="26">
        <v>92</v>
      </c>
      <c r="B95" s="76"/>
      <c r="C95" s="76"/>
      <c r="D95" s="76"/>
      <c r="E95" s="76"/>
      <c r="F95" s="183"/>
      <c r="G95" s="183"/>
      <c r="H95" s="183"/>
      <c r="I95" s="63">
        <f t="shared" si="1"/>
        <v>0</v>
      </c>
      <c r="L95" s="77" cm="1">
        <f t="array" ref="L95">_xlfn.IFS(C95="1-5 Yazarlı",M95, C95="5+ Yazarlı",M95/2,C95="",0)</f>
        <v>0</v>
      </c>
      <c r="M95" s="77" cm="1">
        <f t="array" ref="M95">_xlfn.IFS(B95="SCIE-SSCI-AHCI Dergi",5,B95="Sense Kitap",4,B95="Diğer Kitap/Dergi",2, B95="Kanun",2,B95="",0)</f>
        <v>0</v>
      </c>
    </row>
    <row r="96" spans="1:13">
      <c r="A96" s="26">
        <v>93</v>
      </c>
      <c r="B96" s="76"/>
      <c r="C96" s="76"/>
      <c r="D96" s="76"/>
      <c r="E96" s="76"/>
      <c r="F96" s="183"/>
      <c r="G96" s="183"/>
      <c r="H96" s="183"/>
      <c r="I96" s="63">
        <f t="shared" si="1"/>
        <v>0</v>
      </c>
      <c r="L96" s="77" cm="1">
        <f t="array" ref="L96">_xlfn.IFS(C96="1-5 Yazarlı",M96, C96="5+ Yazarlı",M96/2,C96="",0)</f>
        <v>0</v>
      </c>
      <c r="M96" s="77" cm="1">
        <f t="array" ref="M96">_xlfn.IFS(B96="SCIE-SSCI-AHCI Dergi",5,B96="Sense Kitap",4,B96="Diğer Kitap/Dergi",2, B96="Kanun",2,B96="",0)</f>
        <v>0</v>
      </c>
    </row>
    <row r="97" spans="1:13">
      <c r="A97" s="27">
        <v>94</v>
      </c>
      <c r="B97" s="76"/>
      <c r="C97" s="76"/>
      <c r="D97" s="76"/>
      <c r="E97" s="76"/>
      <c r="F97" s="183"/>
      <c r="G97" s="183"/>
      <c r="H97" s="183"/>
      <c r="I97" s="63">
        <f t="shared" si="1"/>
        <v>0</v>
      </c>
      <c r="L97" s="77" cm="1">
        <f t="array" ref="L97">_xlfn.IFS(C97="1-5 Yazarlı",M97, C97="5+ Yazarlı",M97/2,C97="",0)</f>
        <v>0</v>
      </c>
      <c r="M97" s="77" cm="1">
        <f t="array" ref="M97">_xlfn.IFS(B97="SCIE-SSCI-AHCI Dergi",5,B97="Sense Kitap",4,B97="Diğer Kitap/Dergi",2, B97="Kanun",2,B97="",0)</f>
        <v>0</v>
      </c>
    </row>
    <row r="98" spans="1:13">
      <c r="A98" s="26">
        <v>95</v>
      </c>
      <c r="B98" s="76"/>
      <c r="C98" s="76"/>
      <c r="D98" s="76"/>
      <c r="E98" s="76"/>
      <c r="F98" s="183"/>
      <c r="G98" s="183"/>
      <c r="H98" s="183"/>
      <c r="I98" s="63">
        <f t="shared" si="1"/>
        <v>0</v>
      </c>
      <c r="L98" s="77" cm="1">
        <f t="array" ref="L98">_xlfn.IFS(C98="1-5 Yazarlı",M98, C98="5+ Yazarlı",M98/2,C98="",0)</f>
        <v>0</v>
      </c>
      <c r="M98" s="77" cm="1">
        <f t="array" ref="M98">_xlfn.IFS(B98="SCIE-SSCI-AHCI Dergi",5,B98="Sense Kitap",4,B98="Diğer Kitap/Dergi",2, B98="Kanun",2,B98="",0)</f>
        <v>0</v>
      </c>
    </row>
    <row r="99" spans="1:13">
      <c r="A99" s="26">
        <v>96</v>
      </c>
      <c r="B99" s="76"/>
      <c r="C99" s="76"/>
      <c r="D99" s="76"/>
      <c r="E99" s="76"/>
      <c r="F99" s="183"/>
      <c r="G99" s="183"/>
      <c r="H99" s="183"/>
      <c r="I99" s="63">
        <f t="shared" si="1"/>
        <v>0</v>
      </c>
      <c r="L99" s="77" cm="1">
        <f t="array" ref="L99">_xlfn.IFS(C99="1-5 Yazarlı",M99, C99="5+ Yazarlı",M99/2,C99="",0)</f>
        <v>0</v>
      </c>
      <c r="M99" s="77" cm="1">
        <f t="array" ref="M99">_xlfn.IFS(B99="SCIE-SSCI-AHCI Dergi",5,B99="Sense Kitap",4,B99="Diğer Kitap/Dergi",2, B99="Kanun",2,B99="",0)</f>
        <v>0</v>
      </c>
    </row>
    <row r="100" spans="1:13">
      <c r="A100" s="27">
        <v>97</v>
      </c>
      <c r="B100" s="76"/>
      <c r="C100" s="76"/>
      <c r="D100" s="76"/>
      <c r="E100" s="76"/>
      <c r="F100" s="183"/>
      <c r="G100" s="183"/>
      <c r="H100" s="183"/>
      <c r="I100" s="63">
        <f t="shared" si="1"/>
        <v>0</v>
      </c>
      <c r="L100" s="77" cm="1">
        <f t="array" ref="L100">_xlfn.IFS(C100="1-5 Yazarlı",M100, C100="5+ Yazarlı",M100/2,C100="",0)</f>
        <v>0</v>
      </c>
      <c r="M100" s="77" cm="1">
        <f t="array" ref="M100">_xlfn.IFS(B100="SCIE-SSCI-AHCI Dergi",5,B100="Sense Kitap",4,B100="Diğer Kitap/Dergi",2, B100="Kanun",2,B100="",0)</f>
        <v>0</v>
      </c>
    </row>
    <row r="101" spans="1:13">
      <c r="A101" s="26">
        <v>98</v>
      </c>
      <c r="B101" s="76"/>
      <c r="C101" s="76"/>
      <c r="D101" s="76"/>
      <c r="E101" s="76"/>
      <c r="F101" s="183"/>
      <c r="G101" s="183"/>
      <c r="H101" s="183"/>
      <c r="I101" s="63">
        <f t="shared" si="1"/>
        <v>0</v>
      </c>
      <c r="L101" s="77" cm="1">
        <f t="array" ref="L101">_xlfn.IFS(C101="1-5 Yazarlı",M101, C101="5+ Yazarlı",M101/2,C101="",0)</f>
        <v>0</v>
      </c>
      <c r="M101" s="77" cm="1">
        <f t="array" ref="M101">_xlfn.IFS(B101="SCIE-SSCI-AHCI Dergi",5,B101="Sense Kitap",4,B101="Diğer Kitap/Dergi",2, B101="Kanun",2,B101="",0)</f>
        <v>0</v>
      </c>
    </row>
  </sheetData>
  <sheetProtection algorithmName="SHA-512" hashValue="mJl4nDBuD9+sVc3zz5g0c/5faN7i1PcMsoKocN3fcy5hShWtBGV695N5PoR2ncrj9/N8zKJmwrkAQQJjHhCShQ==" saltValue="t7moPuY5kxpZgsehLTVZGg==" spinCount="100000" sheet="1" objects="1" scenarios="1"/>
  <dataConsolidate/>
  <mergeCells count="101">
    <mergeCell ref="A2:F2"/>
    <mergeCell ref="F3:H3"/>
    <mergeCell ref="A1:H1"/>
    <mergeCell ref="F4:H4"/>
    <mergeCell ref="F5:H5"/>
    <mergeCell ref="F12:H12"/>
    <mergeCell ref="F13:H13"/>
    <mergeCell ref="F14:H14"/>
    <mergeCell ref="F15:H15"/>
    <mergeCell ref="F16:H16"/>
    <mergeCell ref="F17:H17"/>
    <mergeCell ref="F6:H6"/>
    <mergeCell ref="F7:H7"/>
    <mergeCell ref="F8:H8"/>
    <mergeCell ref="F9:H9"/>
    <mergeCell ref="F10:H10"/>
    <mergeCell ref="F11:H11"/>
    <mergeCell ref="F24:H24"/>
    <mergeCell ref="F25:H25"/>
    <mergeCell ref="F26:H26"/>
    <mergeCell ref="F27:H27"/>
    <mergeCell ref="F28:H28"/>
    <mergeCell ref="F29:H29"/>
    <mergeCell ref="F18:H18"/>
    <mergeCell ref="F19:H19"/>
    <mergeCell ref="F20:H20"/>
    <mergeCell ref="F21:H21"/>
    <mergeCell ref="F22:H22"/>
    <mergeCell ref="F23:H23"/>
    <mergeCell ref="F36:H36"/>
    <mergeCell ref="F37:H37"/>
    <mergeCell ref="F38:H38"/>
    <mergeCell ref="F39:H39"/>
    <mergeCell ref="F40:H40"/>
    <mergeCell ref="F41:H41"/>
    <mergeCell ref="F30:H30"/>
    <mergeCell ref="F31:H31"/>
    <mergeCell ref="F32:H32"/>
    <mergeCell ref="F33:H33"/>
    <mergeCell ref="F34:H34"/>
    <mergeCell ref="F35:H35"/>
    <mergeCell ref="F48:H48"/>
    <mergeCell ref="F49:H49"/>
    <mergeCell ref="F50:H50"/>
    <mergeCell ref="F51:H51"/>
    <mergeCell ref="F52:H52"/>
    <mergeCell ref="F53:H53"/>
    <mergeCell ref="F42:H42"/>
    <mergeCell ref="F43:H43"/>
    <mergeCell ref="F44:H44"/>
    <mergeCell ref="F45:H45"/>
    <mergeCell ref="F46:H46"/>
    <mergeCell ref="F47:H47"/>
    <mergeCell ref="F60:H60"/>
    <mergeCell ref="F61:H61"/>
    <mergeCell ref="F62:H62"/>
    <mergeCell ref="F63:H63"/>
    <mergeCell ref="F64:H64"/>
    <mergeCell ref="F65:H65"/>
    <mergeCell ref="F54:H54"/>
    <mergeCell ref="F55:H55"/>
    <mergeCell ref="F56:H56"/>
    <mergeCell ref="F57:H57"/>
    <mergeCell ref="F58:H58"/>
    <mergeCell ref="F59:H59"/>
    <mergeCell ref="F72:H72"/>
    <mergeCell ref="F73:H73"/>
    <mergeCell ref="F74:H74"/>
    <mergeCell ref="F75:H75"/>
    <mergeCell ref="F76:H76"/>
    <mergeCell ref="F77:H77"/>
    <mergeCell ref="F66:H66"/>
    <mergeCell ref="F67:H67"/>
    <mergeCell ref="F68:H68"/>
    <mergeCell ref="F69:H69"/>
    <mergeCell ref="F70:H70"/>
    <mergeCell ref="F71:H71"/>
    <mergeCell ref="F84:H84"/>
    <mergeCell ref="F85:H85"/>
    <mergeCell ref="F86:H86"/>
    <mergeCell ref="F87:H87"/>
    <mergeCell ref="F88:H88"/>
    <mergeCell ref="F89:H89"/>
    <mergeCell ref="F78:H78"/>
    <mergeCell ref="F79:H79"/>
    <mergeCell ref="F80:H80"/>
    <mergeCell ref="F81:H81"/>
    <mergeCell ref="F82:H82"/>
    <mergeCell ref="F83:H83"/>
    <mergeCell ref="F96:H96"/>
    <mergeCell ref="F97:H97"/>
    <mergeCell ref="F98:H98"/>
    <mergeCell ref="F99:H99"/>
    <mergeCell ref="F100:H100"/>
    <mergeCell ref="F101:H101"/>
    <mergeCell ref="F90:H90"/>
    <mergeCell ref="F91:H91"/>
    <mergeCell ref="F92:H92"/>
    <mergeCell ref="F93:H93"/>
    <mergeCell ref="F94:H94"/>
    <mergeCell ref="F95:H95"/>
  </mergeCells>
  <dataValidations count="2">
    <dataValidation type="list" allowBlank="1" showInputMessage="1" showErrorMessage="1" sqref="B4:B101" xr:uid="{0093F985-49FF-2149-9F26-10BBD5464B7F}">
      <formula1>$P$3:$P$6</formula1>
    </dataValidation>
    <dataValidation type="list" allowBlank="1" showInputMessage="1" showErrorMessage="1" sqref="C4:C101" xr:uid="{979B7D17-97AD-BC4D-9E57-D1FCFBADEFC6}">
      <formula1>$P$8:$P$9</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DE790A6F-A11C-1440-B73D-45CE015CCB92}">
          <x14:formula1>
            <xm:f>'Aday Bilgileri'!#REF!</xm:f>
          </x14:formula1>
          <xm:sqref>B102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6AAE9B-BDE3-5843-ABD4-4756D9945274}">
  <dimension ref="A1:U101"/>
  <sheetViews>
    <sheetView workbookViewId="0">
      <selection activeCell="D4" sqref="D4"/>
    </sheetView>
  </sheetViews>
  <sheetFormatPr defaultColWidth="11.25" defaultRowHeight="15.75"/>
  <cols>
    <col min="1" max="1" width="9" style="25" customWidth="1"/>
    <col min="2" max="2" width="35.75" style="6" customWidth="1"/>
    <col min="3" max="3" width="16.5" style="6" customWidth="1"/>
    <col min="4" max="4" width="96.75" style="6" customWidth="1"/>
    <col min="5" max="5" width="17.5" style="1" customWidth="1"/>
    <col min="6" max="6" width="10.75" style="6"/>
    <col min="7" max="8" width="10.75" style="52"/>
    <col min="9" max="9" width="35" style="77" customWidth="1"/>
    <col min="10" max="10" width="10.75" style="77"/>
    <col min="11" max="21" width="10.75" style="89"/>
  </cols>
  <sheetData>
    <row r="1" spans="1:21" ht="45" customHeight="1" thickBot="1">
      <c r="A1" s="188" t="s">
        <v>58</v>
      </c>
      <c r="B1" s="189"/>
      <c r="C1" s="189"/>
      <c r="D1" s="190"/>
      <c r="E1" s="64" t="s">
        <v>144</v>
      </c>
    </row>
    <row r="2" spans="1:21" ht="70.900000000000006" customHeight="1">
      <c r="A2" s="182" t="s">
        <v>160</v>
      </c>
      <c r="B2" s="182"/>
      <c r="C2" s="182"/>
      <c r="D2" s="182"/>
      <c r="E2" s="65">
        <f>SUM(E4:E101)</f>
        <v>0</v>
      </c>
    </row>
    <row r="3" spans="1:21" s="29" customFormat="1" ht="43.15" customHeight="1">
      <c r="A3" s="30" t="s">
        <v>46</v>
      </c>
      <c r="B3" s="32" t="s">
        <v>47</v>
      </c>
      <c r="C3" s="32" t="s">
        <v>54</v>
      </c>
      <c r="D3" s="32" t="s">
        <v>59</v>
      </c>
      <c r="E3" s="44" t="s">
        <v>129</v>
      </c>
      <c r="F3" s="34"/>
      <c r="G3" s="49"/>
      <c r="H3" s="49"/>
      <c r="I3" s="49" t="s">
        <v>151</v>
      </c>
      <c r="J3" s="101"/>
      <c r="K3" s="90"/>
      <c r="L3" s="90"/>
      <c r="M3" s="90"/>
      <c r="N3" s="90"/>
      <c r="O3" s="90"/>
      <c r="P3" s="90"/>
      <c r="Q3" s="90"/>
      <c r="R3" s="90"/>
      <c r="S3" s="90"/>
      <c r="T3" s="90"/>
      <c r="U3" s="90"/>
    </row>
    <row r="4" spans="1:21" ht="36" customHeight="1">
      <c r="A4" s="26">
        <v>1</v>
      </c>
      <c r="B4" s="76"/>
      <c r="C4" s="76"/>
      <c r="D4" s="76"/>
      <c r="E4" s="63">
        <f>G4</f>
        <v>0</v>
      </c>
      <c r="G4" s="52" cm="1">
        <f t="array" ref="G4">_xlfn.IFS(C4="Evet",H4*2,C4="Hayır",H4,C4="",0)</f>
        <v>0</v>
      </c>
      <c r="H4" s="52" cm="1">
        <f t="array" ref="H4">_xlfn.IFS(B4="4.1. Ticarileştirme",300,B4="4.2. Uluslararası Patent Tescili",250,B4="4.3. Ulusal Patent Tescili",50,B4="4.4. Uluslararası Islahçı Hakkı",150,B4="4.5. Ulusal Islahçı Hakkı",50,B4="4.6. Çeşit Tescili",200,B4="4.7. TGB bölgesinde girişimci",50,B4="4.8. BİGG kapsamında destek alma",50,B4="4.9. Ticarileştirilmiş Tasarım",30,B4="4.10. Ticarileştirilmiş Faydalı Model",25,B4=" 4.11. AR-Ge Geliri Sağlanması",25, B4="",0)</f>
        <v>0</v>
      </c>
      <c r="I4" s="49" t="s">
        <v>161</v>
      </c>
    </row>
    <row r="5" spans="1:21" ht="36" customHeight="1">
      <c r="A5" s="27">
        <v>2</v>
      </c>
      <c r="B5" s="76"/>
      <c r="C5" s="76"/>
      <c r="D5" s="76"/>
      <c r="E5" s="63">
        <f t="shared" ref="E5:E68" si="0">G5</f>
        <v>0</v>
      </c>
      <c r="G5" s="52" cm="1">
        <f t="array" ref="G5">_xlfn.IFS(C5="Evet",H5*2,C5="Hayır",H5,C5="",0)</f>
        <v>0</v>
      </c>
      <c r="H5" s="52" cm="1">
        <f t="array" ref="H5">_xlfn.IFS(B5="4.1. Ticarileştirme",300,B5="4.2. Uluslararası Patent Tescili",250,B5="4.3. Ulusal Patent Tescili",50,B5="4.4. Uluslararası Islahçı Hakkı",150,B5="4.5. Ulusal Islahçı Hakkı",50,B5="4.6. Çeşit Tescili",200,B5="4.7. TGB bölgesinde girişimci",50,B5="4.8. BİGG kapsamında destek alma",50,B5="4.9. Ticarileştirilmiş Tasarım",30,B5="4.10. Ticarileştirilmiş Faydalı Model",25,B5=" 4.11. AR-Ge Geliri Sağlanması",25, B5="",0)</f>
        <v>0</v>
      </c>
      <c r="I5" s="49" t="s">
        <v>152</v>
      </c>
    </row>
    <row r="6" spans="1:21" ht="36" customHeight="1">
      <c r="A6" s="26">
        <v>3</v>
      </c>
      <c r="B6" s="76"/>
      <c r="C6" s="76"/>
      <c r="D6" s="76"/>
      <c r="E6" s="63">
        <f t="shared" si="0"/>
        <v>0</v>
      </c>
      <c r="G6" s="52" cm="1">
        <f t="array" ref="G6">_xlfn.IFS(C6="Evet",H6*2,C6="Hayır",H6,C6="",0)</f>
        <v>0</v>
      </c>
      <c r="H6" s="52" cm="1">
        <f t="array" ref="H6">_xlfn.IFS(B6="4.1. Ticarileştirme",300,B6="4.2. Uluslararası Patent Tescili",250,B6="4.3. Ulusal Patent Tescili",50,B6="4.4. Uluslararası Islahçı Hakkı",150,B6="4.5. Ulusal Islahçı Hakkı",50,B6="4.6. Çeşit Tescili",200,B6="4.7. TGB bölgesinde girişimci",50,B6="4.8. BİGG kapsamında destek alma",50,B6="4.9. Ticarileştirilmiş Tasarım",30,B6="4.10. Ticarileştirilmiş Faydalı Model",25,B6=" 4.11. AR-Ge Geliri Sağlanması",25, B6="",0)</f>
        <v>0</v>
      </c>
      <c r="I6" s="49" t="s">
        <v>153</v>
      </c>
    </row>
    <row r="7" spans="1:21" ht="36" customHeight="1">
      <c r="A7" s="27">
        <v>4</v>
      </c>
      <c r="B7" s="76"/>
      <c r="C7" s="76"/>
      <c r="D7" s="76"/>
      <c r="E7" s="63">
        <f t="shared" si="0"/>
        <v>0</v>
      </c>
      <c r="G7" s="52" cm="1">
        <f t="array" ref="G7">_xlfn.IFS(C7="Evet",H7*2,C7="Hayır",H7,C7="",0)</f>
        <v>0</v>
      </c>
      <c r="H7" s="52" cm="1">
        <f t="array" ref="H7">_xlfn.IFS(B7="4.1. Ticarileştirme",300,B7="4.2. Uluslararası Patent Tescili",250,B7="4.3. Ulusal Patent Tescili",50,B7="4.4. Uluslararası Islahçı Hakkı",150,B7="4.5. Ulusal Islahçı Hakkı",50,B7="4.6. Çeşit Tescili",200,B7="4.7. TGB bölgesinde girişimci",50,B7="4.8. BİGG kapsamında destek alma",50,B7="4.9. Ticarileştirilmiş Tasarım",30,B7="4.10. Ticarileştirilmiş Faydalı Model",25,B7=" 4.11. AR-Ge Geliri Sağlanması",25, B7="",0)</f>
        <v>0</v>
      </c>
      <c r="I7" s="49" t="s">
        <v>154</v>
      </c>
    </row>
    <row r="8" spans="1:21" ht="36" customHeight="1">
      <c r="A8" s="26">
        <v>5</v>
      </c>
      <c r="B8" s="76"/>
      <c r="C8" s="76"/>
      <c r="D8" s="76"/>
      <c r="E8" s="63">
        <f t="shared" si="0"/>
        <v>0</v>
      </c>
      <c r="G8" s="52" cm="1">
        <f t="array" ref="G8">_xlfn.IFS(C8="Evet",H8*2,C8="Hayır",H8,C8="",0)</f>
        <v>0</v>
      </c>
      <c r="H8" s="52" cm="1">
        <f t="array" ref="H8">_xlfn.IFS(B8="4.1. Ticarileştirme",300,B8="4.2. Uluslararası Patent Tescili",250,B8="4.3. Ulusal Patent Tescili",50,B8="4.4. Uluslararası Islahçı Hakkı",150,B8="4.5. Ulusal Islahçı Hakkı",50,B8="4.6. Çeşit Tescili",200,B8="4.7. TGB bölgesinde girişimci",50,B8="4.8. BİGG kapsamında destek alma",50,B8="4.9. Ticarileştirilmiş Tasarım",30,B8="4.10. Ticarileştirilmiş Faydalı Model",25,B8=" 4.11. AR-Ge Geliri Sağlanması",25, B8="",0)</f>
        <v>0</v>
      </c>
      <c r="I8" s="49" t="s">
        <v>155</v>
      </c>
    </row>
    <row r="9" spans="1:21" ht="36" customHeight="1">
      <c r="A9" s="27">
        <v>6</v>
      </c>
      <c r="B9" s="76"/>
      <c r="C9" s="76"/>
      <c r="D9" s="76"/>
      <c r="E9" s="63">
        <f t="shared" si="0"/>
        <v>0</v>
      </c>
      <c r="G9" s="52" cm="1">
        <f t="array" ref="G9">_xlfn.IFS(C9="Evet",H9*2,C9="Hayır",H9,C9="",0)</f>
        <v>0</v>
      </c>
      <c r="H9" s="52" cm="1">
        <f t="array" ref="H9">_xlfn.IFS(B9="4.1. Ticarileştirme",300,B9="4.2. Uluslararası Patent Tescili",250,B9="4.3. Ulusal Patent Tescili",50,B9="4.4. Uluslararası Islahçı Hakkı",150,B9="4.5. Ulusal Islahçı Hakkı",50,B9="4.6. Çeşit Tescili",200,B9="4.7. TGB bölgesinde girişimci",50,B9="4.8. BİGG kapsamında destek alma",50,B9="4.9. Ticarileştirilmiş Tasarım",30,B9="4.10. Ticarileştirilmiş Faydalı Model",25,B9=" 4.11. AR-Ge Geliri Sağlanması",25, B9="",0)</f>
        <v>0</v>
      </c>
      <c r="I9" s="49" t="s">
        <v>156</v>
      </c>
    </row>
    <row r="10" spans="1:21" ht="36" customHeight="1">
      <c r="A10" s="26">
        <v>7</v>
      </c>
      <c r="B10" s="76"/>
      <c r="C10" s="76"/>
      <c r="D10" s="76"/>
      <c r="E10" s="63">
        <f t="shared" si="0"/>
        <v>0</v>
      </c>
      <c r="G10" s="52" cm="1">
        <f t="array" ref="G10">_xlfn.IFS(C10="Evet",H10*2,C10="Hayır",H10,C10="",0)</f>
        <v>0</v>
      </c>
      <c r="H10" s="52" cm="1">
        <f t="array" ref="H10">_xlfn.IFS(B10="4.1. Ticarileştirme",300,B10="4.2. Uluslararası Patent Tescili",250,B10="4.3. Ulusal Patent Tescili",50,B10="4.4. Uluslararası Islahçı Hakkı",150,B10="4.5. Ulusal Islahçı Hakkı",50,B10="4.6. Çeşit Tescili",200,B10="4.7. TGB bölgesinde girişimci",50,B10="4.8. BİGG kapsamında destek alma",50,B10="4.9. Ticarileştirilmiş Tasarım",30,B10="4.10. Ticarileştirilmiş Faydalı Model",25,B10=" 4.11. AR-Ge Geliri Sağlanması",25, B10="",0)</f>
        <v>0</v>
      </c>
      <c r="I10" s="49" t="s">
        <v>157</v>
      </c>
    </row>
    <row r="11" spans="1:21" ht="36" customHeight="1">
      <c r="A11" s="27">
        <v>8</v>
      </c>
      <c r="B11" s="76"/>
      <c r="C11" s="76"/>
      <c r="D11" s="76"/>
      <c r="E11" s="63">
        <f t="shared" si="0"/>
        <v>0</v>
      </c>
      <c r="G11" s="52" cm="1">
        <f t="array" ref="G11">_xlfn.IFS(C11="Evet",H11*2,C11="Hayır",H11,C11="",0)</f>
        <v>0</v>
      </c>
      <c r="H11" s="52" cm="1">
        <f t="array" ref="H11">_xlfn.IFS(B11="4.1. Ticarileştirme",300,B11="4.2. Uluslararası Patent Tescili",250,B11="4.3. Ulusal Patent Tescili",50,B11="4.4. Uluslararası Islahçı Hakkı",150,B11="4.5. Ulusal Islahçı Hakkı",50,B11="4.6. Çeşit Tescili",200,B11="4.7. TGB bölgesinde girişimci",50,B11="4.8. BİGG kapsamında destek alma",50,B11="4.9. Ticarileştirilmiş Tasarım",30,B11="4.10. Ticarileştirilmiş Faydalı Model",25,B11=" 4.11. AR-Ge Geliri Sağlanması",25, B11="",0)</f>
        <v>0</v>
      </c>
      <c r="I11" s="49" t="s">
        <v>158</v>
      </c>
    </row>
    <row r="12" spans="1:21" ht="36" customHeight="1">
      <c r="A12" s="26">
        <v>9</v>
      </c>
      <c r="B12" s="76"/>
      <c r="C12" s="76"/>
      <c r="D12" s="76"/>
      <c r="E12" s="63">
        <f t="shared" si="0"/>
        <v>0</v>
      </c>
      <c r="G12" s="52" cm="1">
        <f t="array" ref="G12">_xlfn.IFS(C12="Evet",H12*2,C12="Hayır",H12,C12="",0)</f>
        <v>0</v>
      </c>
      <c r="H12" s="52" cm="1">
        <f t="array" ref="H12">_xlfn.IFS(B12="4.1. Ticarileştirme",300,B12="4.2. Uluslararası Patent Tescili",250,B12="4.3. Ulusal Patent Tescili",50,B12="4.4. Uluslararası Islahçı Hakkı",150,B12="4.5. Ulusal Islahçı Hakkı",50,B12="4.6. Çeşit Tescili",200,B12="4.7. TGB bölgesinde girişimci",50,B12="4.8. BİGG kapsamında destek alma",50,B12="4.9. Ticarileştirilmiş Tasarım",30,B12="4.10. Ticarileştirilmiş Faydalı Model",25,B12=" 4.11. AR-Ge Geliri Sağlanması",25, B12="",0)</f>
        <v>0</v>
      </c>
      <c r="I12" s="49" t="s">
        <v>159</v>
      </c>
    </row>
    <row r="13" spans="1:21" ht="36" customHeight="1">
      <c r="A13" s="27">
        <v>10</v>
      </c>
      <c r="B13" s="76"/>
      <c r="C13" s="76"/>
      <c r="D13" s="76"/>
      <c r="E13" s="63">
        <f t="shared" si="0"/>
        <v>0</v>
      </c>
      <c r="G13" s="52" cm="1">
        <f t="array" ref="G13">_xlfn.IFS(C13="Evet",H13*2,C13="Hayır",H13,C13="",0)</f>
        <v>0</v>
      </c>
      <c r="H13" s="52" cm="1">
        <f t="array" ref="H13">_xlfn.IFS(B13="4.1. Ticarileştirme",300,B13="4.2. Uluslararası Patent Tescili",250,B13="4.3. Ulusal Patent Tescili",50,B13="4.4. Uluslararası Islahçı Hakkı",150,B13="4.5. Ulusal Islahçı Hakkı",50,B13="4.6. Çeşit Tescili",200,B13="4.7. TGB bölgesinde girişimci",50,B13="4.8. BİGG kapsamında destek alma",50,B13="4.9. Ticarileştirilmiş Tasarım",30,B13="4.10. Ticarileştirilmiş Faydalı Model",25,B13=" 4.11. AR-Ge Geliri Sağlanması",25, B13="",0)</f>
        <v>0</v>
      </c>
      <c r="I13" s="49" t="s">
        <v>162</v>
      </c>
    </row>
    <row r="14" spans="1:21" ht="36" customHeight="1">
      <c r="A14" s="26">
        <v>11</v>
      </c>
      <c r="B14" s="76"/>
      <c r="C14" s="76"/>
      <c r="D14" s="76"/>
      <c r="E14" s="63">
        <f t="shared" si="0"/>
        <v>0</v>
      </c>
      <c r="G14" s="52" cm="1">
        <f t="array" ref="G14">_xlfn.IFS(C14="Evet",H14*2,C14="Hayır",H14,C14="",0)</f>
        <v>0</v>
      </c>
      <c r="H14" s="52" cm="1">
        <f t="array" ref="H14">_xlfn.IFS(B14="4.1. Ticarileştirme",300,B14="4.2. Uluslararası Patent Tescili",250,B14="4.3. Ulusal Patent Tescili",50,B14="4.4. Uluslararası Islahçı Hakkı",150,B14="4.5. Ulusal Islahçı Hakkı",50,B14="4.6. Çeşit Tescili",200,B14="4.7. TGB bölgesinde girişimci",50,B14="4.8. BİGG kapsamında destek alma",50,B14="4.9. Ticarileştirilmiş Tasarım",30,B14="4.10. Ticarileştirilmiş Faydalı Model",25,B14=" 4.11. AR-Ge Geliri Sağlanması",25, B14="",0)</f>
        <v>0</v>
      </c>
    </row>
    <row r="15" spans="1:21" ht="36" customHeight="1">
      <c r="A15" s="27">
        <v>12</v>
      </c>
      <c r="B15" s="76"/>
      <c r="C15" s="76"/>
      <c r="D15" s="76"/>
      <c r="E15" s="63">
        <f t="shared" si="0"/>
        <v>0</v>
      </c>
      <c r="G15" s="52" cm="1">
        <f t="array" ref="G15">_xlfn.IFS(C15="Evet",H15*2,C15="Hayır",H15,C15="",0)</f>
        <v>0</v>
      </c>
      <c r="H15" s="52" cm="1">
        <f t="array" ref="H15">_xlfn.IFS(B15="4.1. Ticarileştirme",300,B15="4.2. Uluslararası Patent Tescili",250,B15="4.3. Ulusal Patent Tescili",50,B15="4.4. Uluslararası Islahçı Hakkı",150,B15="4.5. Ulusal Islahçı Hakkı",50,B15="4.6. Çeşit Tescili",200,B15="4.7. TGB bölgesinde girişimci",50,B15="4.8. BİGG kapsamında destek alma",50,B15="4.9. Ticarileştirilmiş Tasarım",30,B15="4.10. Ticarileştirilmiş Faydalı Model",25,B15=" 4.11. AR-Ge Geliri Sağlanması",25, B15="",0)</f>
        <v>0</v>
      </c>
      <c r="I15" s="77" t="s">
        <v>56</v>
      </c>
    </row>
    <row r="16" spans="1:21" ht="36" customHeight="1">
      <c r="A16" s="26">
        <v>13</v>
      </c>
      <c r="B16" s="76"/>
      <c r="C16" s="76"/>
      <c r="D16" s="76"/>
      <c r="E16" s="63">
        <f t="shared" si="0"/>
        <v>0</v>
      </c>
      <c r="G16" s="52" cm="1">
        <f t="array" ref="G16">_xlfn.IFS(C16="Evet",H16*2,C16="Hayır",H16,C16="",0)</f>
        <v>0</v>
      </c>
      <c r="H16" s="52" cm="1">
        <f t="array" ref="H16">_xlfn.IFS(B16="4.1. Ticarileştirme",300,B16="4.2. Uluslararası Patent Tescili",250,B16="4.3. Ulusal Patent Tescili",50,B16="4.4. Uluslararası Islahçı Hakkı",150,B16="4.5. Ulusal Islahçı Hakkı",50,B16="4.6. Çeşit Tescili",200,B16="4.7. TGB bölgesinde girişimci",50,B16="4.8. BİGG kapsamında destek alma",50,B16="4.9. Ticarileştirilmiş Tasarım",30,B16="4.10. Ticarileştirilmiş Faydalı Model",25,B16=" 4.11. AR-Ge Geliri Sağlanması",25, B16="",0)</f>
        <v>0</v>
      </c>
      <c r="I16" s="77" t="s">
        <v>57</v>
      </c>
    </row>
    <row r="17" spans="1:8" ht="36" customHeight="1">
      <c r="A17" s="27">
        <v>14</v>
      </c>
      <c r="B17" s="76"/>
      <c r="C17" s="76"/>
      <c r="D17" s="76"/>
      <c r="E17" s="63">
        <f t="shared" si="0"/>
        <v>0</v>
      </c>
      <c r="G17" s="52" cm="1">
        <f t="array" ref="G17">_xlfn.IFS(C17="Evet",H17*2,C17="Hayır",H17,C17="",0)</f>
        <v>0</v>
      </c>
      <c r="H17" s="52" cm="1">
        <f t="array" ref="H17">_xlfn.IFS(B17="4.1. Ticarileştirme",300,B17="4.2. Uluslararası Patent Tescili",250,B17="4.3. Ulusal Patent Tescili",50,B17="4.4. Uluslararası Islahçı Hakkı",150,B17="4.5. Ulusal Islahçı Hakkı",50,B17="4.6. Çeşit Tescili",200,B17="4.7. TGB bölgesinde girişimci",50,B17="4.8. BİGG kapsamında destek alma",50,B17="4.9. Ticarileştirilmiş Tasarım",30,B17="4.10. Ticarileştirilmiş Faydalı Model",25,B17=" 4.11. AR-Ge Geliri Sağlanması",25, B17="",0)</f>
        <v>0</v>
      </c>
    </row>
    <row r="18" spans="1:8" ht="36" customHeight="1">
      <c r="A18" s="26">
        <v>15</v>
      </c>
      <c r="B18" s="76"/>
      <c r="C18" s="76"/>
      <c r="D18" s="76"/>
      <c r="E18" s="63">
        <f t="shared" si="0"/>
        <v>0</v>
      </c>
      <c r="G18" s="52" cm="1">
        <f t="array" ref="G18">_xlfn.IFS(C18="Evet",H18*2,C18="Hayır",H18,C18="",0)</f>
        <v>0</v>
      </c>
      <c r="H18" s="52" cm="1">
        <f t="array" ref="H18">_xlfn.IFS(B18="4.1. Ticarileştirme",300,B18="4.2. Uluslararası Patent Tescili",250,B18="4.3. Ulusal Patent Tescili",50,B18="4.4. Uluslararası Islahçı Hakkı",150,B18="4.5. Ulusal Islahçı Hakkı",50,B18="4.6. Çeşit Tescili",200,B18="4.7. TGB bölgesinde girişimci",50,B18="4.8. BİGG kapsamında destek alma",50,B18="4.9. Ticarileştirilmiş Tasarım",30,B18="4.10. Ticarileştirilmiş Faydalı Model",25,B18=" 4.11. AR-Ge Geliri Sağlanması",25, B18="",0)</f>
        <v>0</v>
      </c>
    </row>
    <row r="19" spans="1:8" ht="36" customHeight="1">
      <c r="A19" s="27">
        <v>16</v>
      </c>
      <c r="B19" s="76"/>
      <c r="C19" s="76"/>
      <c r="D19" s="76"/>
      <c r="E19" s="63">
        <f t="shared" si="0"/>
        <v>0</v>
      </c>
      <c r="G19" s="52" cm="1">
        <f t="array" ref="G19">_xlfn.IFS(C19="Evet",H19*2,C19="Hayır",H19,C19="",0)</f>
        <v>0</v>
      </c>
      <c r="H19" s="52" cm="1">
        <f t="array" ref="H19">_xlfn.IFS(B19="4.1. Ticarileştirme",300,B19="4.2. Uluslararası Patent Tescili",250,B19="4.3. Ulusal Patent Tescili",50,B19="4.4. Uluslararası Islahçı Hakkı",150,B19="4.5. Ulusal Islahçı Hakkı",50,B19="4.6. Çeşit Tescili",200,B19="4.7. TGB bölgesinde girişimci",50,B19="4.8. BİGG kapsamında destek alma",50,B19="4.9. Ticarileştirilmiş Tasarım",30,B19="4.10. Ticarileştirilmiş Faydalı Model",25,B19=" 4.11. AR-Ge Geliri Sağlanması",25, B19="",0)</f>
        <v>0</v>
      </c>
    </row>
    <row r="20" spans="1:8" ht="36" customHeight="1">
      <c r="A20" s="26">
        <v>17</v>
      </c>
      <c r="B20" s="76"/>
      <c r="C20" s="76"/>
      <c r="D20" s="76"/>
      <c r="E20" s="63">
        <f t="shared" si="0"/>
        <v>0</v>
      </c>
      <c r="G20" s="52" cm="1">
        <f t="array" ref="G20">_xlfn.IFS(C20="Evet",H20*2,C20="Hayır",H20,C20="",0)</f>
        <v>0</v>
      </c>
      <c r="H20" s="52" cm="1">
        <f t="array" ref="H20">_xlfn.IFS(B20="4.1. Ticarileştirme",300,B20="4.2. Uluslararası Patent Tescili",250,B20="4.3. Ulusal Patent Tescili",50,B20="4.4. Uluslararası Islahçı Hakkı",150,B20="4.5. Ulusal Islahçı Hakkı",50,B20="4.6. Çeşit Tescili",200,B20="4.7. TGB bölgesinde girişimci",50,B20="4.8. BİGG kapsamında destek alma",50,B20="4.9. Ticarileştirilmiş Tasarım",30,B20="4.10. Ticarileştirilmiş Faydalı Model",25,B20=" 4.11. AR-Ge Geliri Sağlanması",25, B20="",0)</f>
        <v>0</v>
      </c>
    </row>
    <row r="21" spans="1:8" ht="36" customHeight="1">
      <c r="A21" s="27">
        <v>18</v>
      </c>
      <c r="B21" s="76"/>
      <c r="C21" s="76"/>
      <c r="D21" s="76"/>
      <c r="E21" s="63">
        <f t="shared" si="0"/>
        <v>0</v>
      </c>
      <c r="G21" s="52" cm="1">
        <f t="array" ref="G21">_xlfn.IFS(C21="Evet",H21*2,C21="Hayır",H21,C21="",0)</f>
        <v>0</v>
      </c>
      <c r="H21" s="52" cm="1">
        <f t="array" ref="H21">_xlfn.IFS(B21="4.1. Ticarileştirme",300,B21="4.2. Uluslararası Patent Tescili",250,B21="4.3. Ulusal Patent Tescili",50,B21="4.4. Uluslararası Islahçı Hakkı",150,B21="4.5. Ulusal Islahçı Hakkı",50,B21="4.6. Çeşit Tescili",200,B21="4.7. TGB bölgesinde girişimci",50,B21="4.8. BİGG kapsamında destek alma",50,B21="4.9. Ticarileştirilmiş Tasarım",30,B21="4.10. Ticarileştirilmiş Faydalı Model",25,B21=" 4.11. AR-Ge Geliri Sağlanması",25, B21="",0)</f>
        <v>0</v>
      </c>
    </row>
    <row r="22" spans="1:8" ht="36" customHeight="1">
      <c r="A22" s="26">
        <v>19</v>
      </c>
      <c r="B22" s="76"/>
      <c r="C22" s="76"/>
      <c r="D22" s="76"/>
      <c r="E22" s="63">
        <f t="shared" si="0"/>
        <v>0</v>
      </c>
      <c r="G22" s="52" cm="1">
        <f t="array" ref="G22">_xlfn.IFS(C22="Evet",H22*2,C22="Hayır",H22,C22="",0)</f>
        <v>0</v>
      </c>
      <c r="H22" s="52" cm="1">
        <f t="array" ref="H22">_xlfn.IFS(B22="4.1. Ticarileştirme",300,B22="4.2. Uluslararası Patent Tescili",250,B22="4.3. Ulusal Patent Tescili",50,B22="4.4. Uluslararası Islahçı Hakkı",150,B22="4.5. Ulusal Islahçı Hakkı",50,B22="4.6. Çeşit Tescili",200,B22="4.7. TGB bölgesinde girişimci",50,B22="4.8. BİGG kapsamında destek alma",50,B22="4.9. Ticarileştirilmiş Tasarım",30,B22="4.10. Ticarileştirilmiş Faydalı Model",25,B22=" 4.11. AR-Ge Geliri Sağlanması",25, B22="",0)</f>
        <v>0</v>
      </c>
    </row>
    <row r="23" spans="1:8" ht="36" customHeight="1">
      <c r="A23" s="27">
        <v>20</v>
      </c>
      <c r="B23" s="76"/>
      <c r="C23" s="76"/>
      <c r="D23" s="76"/>
      <c r="E23" s="63">
        <f t="shared" si="0"/>
        <v>0</v>
      </c>
      <c r="G23" s="52" cm="1">
        <f t="array" ref="G23">_xlfn.IFS(C23="Evet",H23*2,C23="Hayır",H23,C23="",0)</f>
        <v>0</v>
      </c>
      <c r="H23" s="52" cm="1">
        <f t="array" ref="H23">_xlfn.IFS(B23="4.1. Ticarileştirme",300,B23="4.2. Uluslararası Patent Tescili",250,B23="4.3. Ulusal Patent Tescili",50,B23="4.4. Uluslararası Islahçı Hakkı",150,B23="4.5. Ulusal Islahçı Hakkı",50,B23="4.6. Çeşit Tescili",200,B23="4.7. TGB bölgesinde girişimci",50,B23="4.8. BİGG kapsamında destek alma",50,B23="4.9. Ticarileştirilmiş Tasarım",30,B23="4.10. Ticarileştirilmiş Faydalı Model",25,B23=" 4.11. AR-Ge Geliri Sağlanması",25, B23="",0)</f>
        <v>0</v>
      </c>
    </row>
    <row r="24" spans="1:8" ht="36" customHeight="1">
      <c r="A24" s="26">
        <v>21</v>
      </c>
      <c r="B24" s="76"/>
      <c r="C24" s="76"/>
      <c r="D24" s="76"/>
      <c r="E24" s="63">
        <f t="shared" si="0"/>
        <v>0</v>
      </c>
      <c r="G24" s="52" cm="1">
        <f t="array" ref="G24">_xlfn.IFS(C24="Evet",H24*2,C24="Hayır",H24,C24="",0)</f>
        <v>0</v>
      </c>
      <c r="H24" s="52" cm="1">
        <f t="array" ref="H24">_xlfn.IFS(B24="4.1. Ticarileştirme",300,B24="4.2. Uluslararası Patent Tescili",250,B24="4.3. Ulusal Patent Tescili",50,B24="4.4. Uluslararası Islahçı Hakkı",150,B24="4.5. Ulusal Islahçı Hakkı",50,B24="4.6. Çeşit Tescili",200,B24="4.7. TGB bölgesinde girişimci",50,B24="4.8. BİGG kapsamında destek alma",50,B24="4.9. Ticarileştirilmiş Tasarım",30,B24="4.10. Ticarileştirilmiş Faydalı Model",25,B24=" 4.11. AR-Ge Geliri Sağlanması",25, B24="",0)</f>
        <v>0</v>
      </c>
    </row>
    <row r="25" spans="1:8" ht="36" customHeight="1">
      <c r="A25" s="27">
        <v>22</v>
      </c>
      <c r="B25" s="76"/>
      <c r="C25" s="76"/>
      <c r="D25" s="76"/>
      <c r="E25" s="63">
        <f t="shared" si="0"/>
        <v>0</v>
      </c>
      <c r="G25" s="52" cm="1">
        <f t="array" ref="G25">_xlfn.IFS(C25="Evet",H25*2,C25="Hayır",H25,C25="",0)</f>
        <v>0</v>
      </c>
      <c r="H25" s="52" cm="1">
        <f t="array" ref="H25">_xlfn.IFS(B25="4.1. Ticarileştirme",300,B25="4.2. Uluslararası Patent Tescili",250,B25="4.3. Ulusal Patent Tescili",50,B25="4.4. Uluslararası Islahçı Hakkı",150,B25="4.5. Ulusal Islahçı Hakkı",50,B25="4.6. Çeşit Tescili",200,B25="4.7. TGB bölgesinde girişimci",50,B25="4.8. BİGG kapsamında destek alma",50,B25="4.9. Ticarileştirilmiş Tasarım",30,B25="4.10. Ticarileştirilmiş Faydalı Model",25,B25=" 4.11. AR-Ge Geliri Sağlanması",25, B25="",0)</f>
        <v>0</v>
      </c>
    </row>
    <row r="26" spans="1:8" ht="36" customHeight="1">
      <c r="A26" s="26">
        <v>23</v>
      </c>
      <c r="B26" s="76"/>
      <c r="C26" s="76"/>
      <c r="D26" s="76"/>
      <c r="E26" s="63">
        <f t="shared" si="0"/>
        <v>0</v>
      </c>
      <c r="G26" s="52" cm="1">
        <f t="array" ref="G26">_xlfn.IFS(C26="Evet",H26*2,C26="Hayır",H26,C26="",0)</f>
        <v>0</v>
      </c>
      <c r="H26" s="52" cm="1">
        <f t="array" ref="H26">_xlfn.IFS(B26="4.1. Ticarileştirme",300,B26="4.2. Uluslararası Patent Tescili",250,B26="4.3. Ulusal Patent Tescili",50,B26="4.4. Uluslararası Islahçı Hakkı",150,B26="4.5. Ulusal Islahçı Hakkı",50,B26="4.6. Çeşit Tescili",200,B26="4.7. TGB bölgesinde girişimci",50,B26="4.8. BİGG kapsamında destek alma",50,B26="4.9. Ticarileştirilmiş Tasarım",30,B26="4.10. Ticarileştirilmiş Faydalı Model",25,B26=" 4.11. AR-Ge Geliri Sağlanması",25, B26="",0)</f>
        <v>0</v>
      </c>
    </row>
    <row r="27" spans="1:8" ht="36" customHeight="1">
      <c r="A27" s="27">
        <v>24</v>
      </c>
      <c r="B27" s="76"/>
      <c r="C27" s="76"/>
      <c r="D27" s="76"/>
      <c r="E27" s="63">
        <f t="shared" si="0"/>
        <v>0</v>
      </c>
      <c r="G27" s="52" cm="1">
        <f t="array" ref="G27">_xlfn.IFS(C27="Evet",H27*2,C27="Hayır",H27,C27="",0)</f>
        <v>0</v>
      </c>
      <c r="H27" s="52" cm="1">
        <f t="array" ref="H27">_xlfn.IFS(B27="4.1. Ticarileştirme",300,B27="4.2. Uluslararası Patent Tescili",250,B27="4.3. Ulusal Patent Tescili",50,B27="4.4. Uluslararası Islahçı Hakkı",150,B27="4.5. Ulusal Islahçı Hakkı",50,B27="4.6. Çeşit Tescili",200,B27="4.7. TGB bölgesinde girişimci",50,B27="4.8. BİGG kapsamında destek alma",50,B27="4.9. Ticarileştirilmiş Tasarım",30,B27="4.10. Ticarileştirilmiş Faydalı Model",25,B27=" 4.11. AR-Ge Geliri Sağlanması",25, B27="",0)</f>
        <v>0</v>
      </c>
    </row>
    <row r="28" spans="1:8" ht="36" customHeight="1">
      <c r="A28" s="26">
        <v>25</v>
      </c>
      <c r="B28" s="76"/>
      <c r="C28" s="76"/>
      <c r="D28" s="76"/>
      <c r="E28" s="63">
        <f t="shared" si="0"/>
        <v>0</v>
      </c>
      <c r="G28" s="52" cm="1">
        <f t="array" ref="G28">_xlfn.IFS(C28="Evet",H28*2,C28="Hayır",H28,C28="",0)</f>
        <v>0</v>
      </c>
      <c r="H28" s="52" cm="1">
        <f t="array" ref="H28">_xlfn.IFS(B28="4.1. Ticarileştirme",300,B28="4.2. Uluslararası Patent Tescili",250,B28="4.3. Ulusal Patent Tescili",50,B28="4.4. Uluslararası Islahçı Hakkı",150,B28="4.5. Ulusal Islahçı Hakkı",50,B28="4.6. Çeşit Tescili",200,B28="4.7. TGB bölgesinde girişimci",50,B28="4.8. BİGG kapsamında destek alma",50,B28="4.9. Ticarileştirilmiş Tasarım",30,B28="4.10. Ticarileştirilmiş Faydalı Model",25,B28=" 4.11. AR-Ge Geliri Sağlanması",25, B28="",0)</f>
        <v>0</v>
      </c>
    </row>
    <row r="29" spans="1:8" ht="36" customHeight="1">
      <c r="A29" s="27">
        <v>26</v>
      </c>
      <c r="B29" s="76"/>
      <c r="C29" s="76"/>
      <c r="D29" s="76"/>
      <c r="E29" s="63">
        <f t="shared" si="0"/>
        <v>0</v>
      </c>
      <c r="G29" s="52" cm="1">
        <f t="array" ref="G29">_xlfn.IFS(C29="Evet",H29*2,C29="Hayır",H29,C29="",0)</f>
        <v>0</v>
      </c>
      <c r="H29" s="52" cm="1">
        <f t="array" ref="H29">_xlfn.IFS(B29="4.1. Ticarileştirme",300,B29="4.2. Uluslararası Patent Tescili",250,B29="4.3. Ulusal Patent Tescili",50,B29="4.4. Uluslararası Islahçı Hakkı",150,B29="4.5. Ulusal Islahçı Hakkı",50,B29="4.6. Çeşit Tescili",200,B29="4.7. TGB bölgesinde girişimci",50,B29="4.8. BİGG kapsamında destek alma",50,B29="4.9. Ticarileştirilmiş Tasarım",30,B29="4.10. Ticarileştirilmiş Faydalı Model",25,B29=" 4.11. AR-Ge Geliri Sağlanması",25, B29="",0)</f>
        <v>0</v>
      </c>
    </row>
    <row r="30" spans="1:8" ht="36" customHeight="1">
      <c r="A30" s="26">
        <v>27</v>
      </c>
      <c r="B30" s="76"/>
      <c r="C30" s="76"/>
      <c r="D30" s="76"/>
      <c r="E30" s="63">
        <f t="shared" si="0"/>
        <v>0</v>
      </c>
      <c r="G30" s="52" cm="1">
        <f t="array" ref="G30">_xlfn.IFS(C30="Evet",H30*2,C30="Hayır",H30,C30="",0)</f>
        <v>0</v>
      </c>
      <c r="H30" s="52" cm="1">
        <f t="array" ref="H30">_xlfn.IFS(B30="4.1. Ticarileştirme",300,B30="4.2. Uluslararası Patent Tescili",250,B30="4.3. Ulusal Patent Tescili",50,B30="4.4. Uluslararası Islahçı Hakkı",150,B30="4.5. Ulusal Islahçı Hakkı",50,B30="4.6. Çeşit Tescili",200,B30="4.7. TGB bölgesinde girişimci",50,B30="4.8. BİGG kapsamında destek alma",50,B30="4.9. Ticarileştirilmiş Tasarım",30,B30="4.10. Ticarileştirilmiş Faydalı Model",25,B30=" 4.11. AR-Ge Geliri Sağlanması",25, B30="",0)</f>
        <v>0</v>
      </c>
    </row>
    <row r="31" spans="1:8" ht="36" customHeight="1">
      <c r="A31" s="27">
        <v>28</v>
      </c>
      <c r="B31" s="76"/>
      <c r="C31" s="76"/>
      <c r="D31" s="76"/>
      <c r="E31" s="63">
        <f t="shared" si="0"/>
        <v>0</v>
      </c>
      <c r="G31" s="52" cm="1">
        <f t="array" ref="G31">_xlfn.IFS(C31="Evet",H31*2,C31="Hayır",H31,C31="",0)</f>
        <v>0</v>
      </c>
      <c r="H31" s="52" cm="1">
        <f t="array" ref="H31">_xlfn.IFS(B31="4.1. Ticarileştirme",300,B31="4.2. Uluslararası Patent Tescili",250,B31="4.3. Ulusal Patent Tescili",50,B31="4.4. Uluslararası Islahçı Hakkı",150,B31="4.5. Ulusal Islahçı Hakkı",50,B31="4.6. Çeşit Tescili",200,B31="4.7. TGB bölgesinde girişimci",50,B31="4.8. BİGG kapsamında destek alma",50,B31="4.9. Ticarileştirilmiş Tasarım",30,B31="4.10. Ticarileştirilmiş Faydalı Model",25,B31=" 4.11. AR-Ge Geliri Sağlanması",25, B31="",0)</f>
        <v>0</v>
      </c>
    </row>
    <row r="32" spans="1:8" ht="36" customHeight="1">
      <c r="A32" s="26">
        <v>29</v>
      </c>
      <c r="B32" s="76"/>
      <c r="C32" s="76"/>
      <c r="D32" s="76"/>
      <c r="E32" s="63">
        <f t="shared" si="0"/>
        <v>0</v>
      </c>
      <c r="G32" s="52" cm="1">
        <f t="array" ref="G32">_xlfn.IFS(C32="Evet",H32*2,C32="Hayır",H32,C32="",0)</f>
        <v>0</v>
      </c>
      <c r="H32" s="52" cm="1">
        <f t="array" ref="H32">_xlfn.IFS(B32="4.1. Ticarileştirme",300,B32="4.2. Uluslararası Patent Tescili",250,B32="4.3. Ulusal Patent Tescili",50,B32="4.4. Uluslararası Islahçı Hakkı",150,B32="4.5. Ulusal Islahçı Hakkı",50,B32="4.6. Çeşit Tescili",200,B32="4.7. TGB bölgesinde girişimci",50,B32="4.8. BİGG kapsamında destek alma",50,B32="4.9. Ticarileştirilmiş Tasarım",30,B32="4.10. Ticarileştirilmiş Faydalı Model",25,B32=" 4.11. AR-Ge Geliri Sağlanması",25, B32="",0)</f>
        <v>0</v>
      </c>
    </row>
    <row r="33" spans="1:8" ht="36" customHeight="1">
      <c r="A33" s="27">
        <v>30</v>
      </c>
      <c r="B33" s="76"/>
      <c r="C33" s="76"/>
      <c r="D33" s="76"/>
      <c r="E33" s="63">
        <f t="shared" si="0"/>
        <v>0</v>
      </c>
      <c r="G33" s="52" cm="1">
        <f t="array" ref="G33">_xlfn.IFS(C33="Evet",H33*2,C33="Hayır",H33,C33="",0)</f>
        <v>0</v>
      </c>
      <c r="H33" s="52" cm="1">
        <f t="array" ref="H33">_xlfn.IFS(B33="4.1. Ticarileştirme",300,B33="4.2. Uluslararası Patent Tescili",250,B33="4.3. Ulusal Patent Tescili",50,B33="4.4. Uluslararası Islahçı Hakkı",150,B33="4.5. Ulusal Islahçı Hakkı",50,B33="4.6. Çeşit Tescili",200,B33="4.7. TGB bölgesinde girişimci",50,B33="4.8. BİGG kapsamında destek alma",50,B33="4.9. Ticarileştirilmiş Tasarım",30,B33="4.10. Ticarileştirilmiş Faydalı Model",25,B33=" 4.11. AR-Ge Geliri Sağlanması",25, B33="",0)</f>
        <v>0</v>
      </c>
    </row>
    <row r="34" spans="1:8" ht="36" customHeight="1">
      <c r="A34" s="26">
        <v>31</v>
      </c>
      <c r="B34" s="76"/>
      <c r="C34" s="76"/>
      <c r="D34" s="76"/>
      <c r="E34" s="63">
        <f t="shared" si="0"/>
        <v>0</v>
      </c>
      <c r="G34" s="52" cm="1">
        <f t="array" ref="G34">_xlfn.IFS(C34="Evet",H34*2,C34="Hayır",H34,C34="",0)</f>
        <v>0</v>
      </c>
      <c r="H34" s="52" cm="1">
        <f t="array" ref="H34">_xlfn.IFS(B34="4.1. Ticarileştirme",300,B34="4.2. Uluslararası Patent Tescili",250,B34="4.3. Ulusal Patent Tescili",50,B34="4.4. Uluslararası Islahçı Hakkı",150,B34="4.5. Ulusal Islahçı Hakkı",50,B34="4.6. Çeşit Tescili",200,B34="4.7. TGB bölgesinde girişimci",50,B34="4.8. BİGG kapsamında destek alma",50,B34="4.9. Ticarileştirilmiş Tasarım",30,B34="4.10. Ticarileştirilmiş Faydalı Model",25,B34=" 4.11. AR-Ge Geliri Sağlanması",25, B34="",0)</f>
        <v>0</v>
      </c>
    </row>
    <row r="35" spans="1:8" ht="36" customHeight="1">
      <c r="A35" s="27">
        <v>32</v>
      </c>
      <c r="B35" s="76"/>
      <c r="C35" s="76"/>
      <c r="D35" s="76"/>
      <c r="E35" s="63">
        <f t="shared" si="0"/>
        <v>0</v>
      </c>
      <c r="G35" s="52" cm="1">
        <f t="array" ref="G35">_xlfn.IFS(C35="Evet",H35*2,C35="Hayır",H35,C35="",0)</f>
        <v>0</v>
      </c>
      <c r="H35" s="52" cm="1">
        <f t="array" ref="H35">_xlfn.IFS(B35="4.1. Ticarileştirme",300,B35="4.2. Uluslararası Patent Tescili",250,B35="4.3. Ulusal Patent Tescili",50,B35="4.4. Uluslararası Islahçı Hakkı",150,B35="4.5. Ulusal Islahçı Hakkı",50,B35="4.6. Çeşit Tescili",200,B35="4.7. TGB bölgesinde girişimci",50,B35="4.8. BİGG kapsamında destek alma",50,B35="4.9. Ticarileştirilmiş Tasarım",30,B35="4.10. Ticarileştirilmiş Faydalı Model",25,B35=" 4.11. AR-Ge Geliri Sağlanması",25, B35="",0)</f>
        <v>0</v>
      </c>
    </row>
    <row r="36" spans="1:8" ht="36" customHeight="1">
      <c r="A36" s="26">
        <v>33</v>
      </c>
      <c r="B36" s="76"/>
      <c r="C36" s="76"/>
      <c r="D36" s="76"/>
      <c r="E36" s="63">
        <f t="shared" si="0"/>
        <v>0</v>
      </c>
      <c r="G36" s="52" cm="1">
        <f t="array" ref="G36">_xlfn.IFS(C36="Evet",H36*2,C36="Hayır",H36,C36="",0)</f>
        <v>0</v>
      </c>
      <c r="H36" s="52" cm="1">
        <f t="array" ref="H36">_xlfn.IFS(B36="4.1. Ticarileştirme",300,B36="4.2. Uluslararası Patent Tescili",250,B36="4.3. Ulusal Patent Tescili",50,B36="4.4. Uluslararası Islahçı Hakkı",150,B36="4.5. Ulusal Islahçı Hakkı",50,B36="4.6. Çeşit Tescili",200,B36="4.7. TGB bölgesinde girişimci",50,B36="4.8. BİGG kapsamında destek alma",50,B36="4.9. Ticarileştirilmiş Tasarım",30,B36="4.10. Ticarileştirilmiş Faydalı Model",25,B36=" 4.11. AR-Ge Geliri Sağlanması",25, B36="",0)</f>
        <v>0</v>
      </c>
    </row>
    <row r="37" spans="1:8" ht="36" customHeight="1">
      <c r="A37" s="27">
        <v>34</v>
      </c>
      <c r="B37" s="76"/>
      <c r="C37" s="76"/>
      <c r="D37" s="76"/>
      <c r="E37" s="63">
        <f t="shared" si="0"/>
        <v>0</v>
      </c>
      <c r="G37" s="52" cm="1">
        <f t="array" ref="G37">_xlfn.IFS(C37="Evet",H37*2,C37="Hayır",H37,C37="",0)</f>
        <v>0</v>
      </c>
      <c r="H37" s="52" cm="1">
        <f t="array" ref="H37">_xlfn.IFS(B37="4.1. Ticarileştirme",300,B37="4.2. Uluslararası Patent Tescili",250,B37="4.3. Ulusal Patent Tescili",50,B37="4.4. Uluslararası Islahçı Hakkı",150,B37="4.5. Ulusal Islahçı Hakkı",50,B37="4.6. Çeşit Tescili",200,B37="4.7. TGB bölgesinde girişimci",50,B37="4.8. BİGG kapsamında destek alma",50,B37="4.9. Ticarileştirilmiş Tasarım",30,B37="4.10. Ticarileştirilmiş Faydalı Model",25,B37=" 4.11. AR-Ge Geliri Sağlanması",25, B37="",0)</f>
        <v>0</v>
      </c>
    </row>
    <row r="38" spans="1:8" ht="36" customHeight="1">
      <c r="A38" s="26">
        <v>35</v>
      </c>
      <c r="B38" s="76"/>
      <c r="C38" s="76"/>
      <c r="D38" s="76"/>
      <c r="E38" s="63">
        <f t="shared" si="0"/>
        <v>0</v>
      </c>
      <c r="G38" s="52" cm="1">
        <f t="array" ref="G38">_xlfn.IFS(C38="Evet",H38*2,C38="Hayır",H38,C38="",0)</f>
        <v>0</v>
      </c>
      <c r="H38" s="52" cm="1">
        <f t="array" ref="H38">_xlfn.IFS(B38="4.1. Ticarileştirme",300,B38="4.2. Uluslararası Patent Tescili",250,B38="4.3. Ulusal Patent Tescili",50,B38="4.4. Uluslararası Islahçı Hakkı",150,B38="4.5. Ulusal Islahçı Hakkı",50,B38="4.6. Çeşit Tescili",200,B38="4.7. TGB bölgesinde girişimci",50,B38="4.8. BİGG kapsamında destek alma",50,B38="4.9. Ticarileştirilmiş Tasarım",30,B38="4.10. Ticarileştirilmiş Faydalı Model",25,B38=" 4.11. AR-Ge Geliri Sağlanması",25, B38="",0)</f>
        <v>0</v>
      </c>
    </row>
    <row r="39" spans="1:8" ht="36" customHeight="1">
      <c r="A39" s="27">
        <v>36</v>
      </c>
      <c r="B39" s="76"/>
      <c r="C39" s="76"/>
      <c r="D39" s="76"/>
      <c r="E39" s="63">
        <f t="shared" si="0"/>
        <v>0</v>
      </c>
      <c r="G39" s="52" cm="1">
        <f t="array" ref="G39">_xlfn.IFS(C39="Evet",H39*2,C39="Hayır",H39,C39="",0)</f>
        <v>0</v>
      </c>
      <c r="H39" s="52" cm="1">
        <f t="array" ref="H39">_xlfn.IFS(B39="4.1. Ticarileştirme",300,B39="4.2. Uluslararası Patent Tescili",250,B39="4.3. Ulusal Patent Tescili",50,B39="4.4. Uluslararası Islahçı Hakkı",150,B39="4.5. Ulusal Islahçı Hakkı",50,B39="4.6. Çeşit Tescili",200,B39="4.7. TGB bölgesinde girişimci",50,B39="4.8. BİGG kapsamında destek alma",50,B39="4.9. Ticarileştirilmiş Tasarım",30,B39="4.10. Ticarileştirilmiş Faydalı Model",25,B39=" 4.11. AR-Ge Geliri Sağlanması",25, B39="",0)</f>
        <v>0</v>
      </c>
    </row>
    <row r="40" spans="1:8" ht="36" customHeight="1">
      <c r="A40" s="26">
        <v>37</v>
      </c>
      <c r="B40" s="76"/>
      <c r="C40" s="76"/>
      <c r="D40" s="76"/>
      <c r="E40" s="63">
        <f t="shared" si="0"/>
        <v>0</v>
      </c>
      <c r="G40" s="52" cm="1">
        <f t="array" ref="G40">_xlfn.IFS(C40="Evet",H40*2,C40="Hayır",H40,C40="",0)</f>
        <v>0</v>
      </c>
      <c r="H40" s="52" cm="1">
        <f t="array" ref="H40">_xlfn.IFS(B40="4.1. Ticarileştirme",300,B40="4.2. Uluslararası Patent Tescili",250,B40="4.3. Ulusal Patent Tescili",50,B40="4.4. Uluslararası Islahçı Hakkı",150,B40="4.5. Ulusal Islahçı Hakkı",50,B40="4.6. Çeşit Tescili",200,B40="4.7. TGB bölgesinde girişimci",50,B40="4.8. BİGG kapsamında destek alma",50,B40="4.9. Ticarileştirilmiş Tasarım",30,B40="4.10. Ticarileştirilmiş Faydalı Model",25,B40=" 4.11. AR-Ge Geliri Sağlanması",25, B40="",0)</f>
        <v>0</v>
      </c>
    </row>
    <row r="41" spans="1:8" ht="36" customHeight="1">
      <c r="A41" s="27">
        <v>38</v>
      </c>
      <c r="B41" s="76"/>
      <c r="C41" s="76"/>
      <c r="D41" s="76"/>
      <c r="E41" s="63">
        <f t="shared" si="0"/>
        <v>0</v>
      </c>
      <c r="G41" s="52" cm="1">
        <f t="array" ref="G41">_xlfn.IFS(C41="Evet",H41*2,C41="Hayır",H41,C41="",0)</f>
        <v>0</v>
      </c>
      <c r="H41" s="52" cm="1">
        <f t="array" ref="H41">_xlfn.IFS(B41="4.1. Ticarileştirme",300,B41="4.2. Uluslararası Patent Tescili",250,B41="4.3. Ulusal Patent Tescili",50,B41="4.4. Uluslararası Islahçı Hakkı",150,B41="4.5. Ulusal Islahçı Hakkı",50,B41="4.6. Çeşit Tescili",200,B41="4.7. TGB bölgesinde girişimci",50,B41="4.8. BİGG kapsamında destek alma",50,B41="4.9. Ticarileştirilmiş Tasarım",30,B41="4.10. Ticarileştirilmiş Faydalı Model",25,B41=" 4.11. AR-Ge Geliri Sağlanması",25, B41="",0)</f>
        <v>0</v>
      </c>
    </row>
    <row r="42" spans="1:8" ht="36" customHeight="1">
      <c r="A42" s="26">
        <v>39</v>
      </c>
      <c r="B42" s="76"/>
      <c r="C42" s="76"/>
      <c r="D42" s="76"/>
      <c r="E42" s="63">
        <f t="shared" si="0"/>
        <v>0</v>
      </c>
      <c r="G42" s="52" cm="1">
        <f t="array" ref="G42">_xlfn.IFS(C42="Evet",H42*2,C42="Hayır",H42,C42="",0)</f>
        <v>0</v>
      </c>
      <c r="H42" s="52" cm="1">
        <f t="array" ref="H42">_xlfn.IFS(B42="4.1. Ticarileştirme",300,B42="4.2. Uluslararası Patent Tescili",250,B42="4.3. Ulusal Patent Tescili",50,B42="4.4. Uluslararası Islahçı Hakkı",150,B42="4.5. Ulusal Islahçı Hakkı",50,B42="4.6. Çeşit Tescili",200,B42="4.7. TGB bölgesinde girişimci",50,B42="4.8. BİGG kapsamında destek alma",50,B42="4.9. Ticarileştirilmiş Tasarım",30,B42="4.10. Ticarileştirilmiş Faydalı Model",25,B42=" 4.11. AR-Ge Geliri Sağlanması",25, B42="",0)</f>
        <v>0</v>
      </c>
    </row>
    <row r="43" spans="1:8" ht="36" customHeight="1">
      <c r="A43" s="27">
        <v>40</v>
      </c>
      <c r="B43" s="76"/>
      <c r="C43" s="76"/>
      <c r="D43" s="76"/>
      <c r="E43" s="63">
        <f t="shared" si="0"/>
        <v>0</v>
      </c>
      <c r="G43" s="52" cm="1">
        <f t="array" ref="G43">_xlfn.IFS(C43="Evet",H43*2,C43="Hayır",H43,C43="",0)</f>
        <v>0</v>
      </c>
      <c r="H43" s="52" cm="1">
        <f t="array" ref="H43">_xlfn.IFS(B43="4.1. Ticarileştirme",300,B43="4.2. Uluslararası Patent Tescili",250,B43="4.3. Ulusal Patent Tescili",50,B43="4.4. Uluslararası Islahçı Hakkı",150,B43="4.5. Ulusal Islahçı Hakkı",50,B43="4.6. Çeşit Tescili",200,B43="4.7. TGB bölgesinde girişimci",50,B43="4.8. BİGG kapsamında destek alma",50,B43="4.9. Ticarileştirilmiş Tasarım",30,B43="4.10. Ticarileştirilmiş Faydalı Model",25,B43=" 4.11. AR-Ge Geliri Sağlanması",25, B43="",0)</f>
        <v>0</v>
      </c>
    </row>
    <row r="44" spans="1:8">
      <c r="A44" s="26">
        <v>41</v>
      </c>
      <c r="B44" s="76"/>
      <c r="C44" s="76"/>
      <c r="D44" s="76"/>
      <c r="E44" s="63">
        <f t="shared" si="0"/>
        <v>0</v>
      </c>
      <c r="G44" s="52" cm="1">
        <f t="array" ref="G44">_xlfn.IFS(C44="Evet",H44*2,C44="Hayır",H44,C44="",0)</f>
        <v>0</v>
      </c>
      <c r="H44" s="52" cm="1">
        <f t="array" ref="H44">_xlfn.IFS(B44="4.1. Ticarileştirme",300,B44="4.2. Uluslararası Patent Tescili",250,B44="4.3. Ulusal Patent Tescili",50,B44="4.4. Uluslararası Islahçı Hakkı",150,B44="4.5. Ulusal Islahçı Hakkı",50,B44="4.6. Çeşit Tescili",200,B44="4.7. TGB bölgesinde girişimci",50,B44="4.8. BİGG kapsamında destek alma",50,B44="4.9. Ticarileştirilmiş Tasarım",30,B44="4.10. Ticarileştirilmiş Faydalı Model",25,B44=" 4.11. AR-Ge Geliri Sağlanması",25, B44="",0)</f>
        <v>0</v>
      </c>
    </row>
    <row r="45" spans="1:8">
      <c r="A45" s="27">
        <v>42</v>
      </c>
      <c r="B45" s="76"/>
      <c r="C45" s="76"/>
      <c r="D45" s="76"/>
      <c r="E45" s="63">
        <f t="shared" si="0"/>
        <v>0</v>
      </c>
      <c r="G45" s="52" cm="1">
        <f t="array" ref="G45">_xlfn.IFS(C45="Evet",H45*2,C45="Hayır",H45,C45="",0)</f>
        <v>0</v>
      </c>
      <c r="H45" s="52" cm="1">
        <f t="array" ref="H45">_xlfn.IFS(B45="4.1. Ticarileştirme",300,B45="4.2. Uluslararası Patent Tescili",250,B45="4.3. Ulusal Patent Tescili",50,B45="4.4. Uluslararası Islahçı Hakkı",150,B45="4.5. Ulusal Islahçı Hakkı",50,B45="4.6. Çeşit Tescili",200,B45="4.7. TGB bölgesinde girişimci",50,B45="4.8. BİGG kapsamında destek alma",50,B45="4.9. Ticarileştirilmiş Tasarım",30,B45="4.10. Ticarileştirilmiş Faydalı Model",25,B45=" 4.11. AR-Ge Geliri Sağlanması",25, B45="",0)</f>
        <v>0</v>
      </c>
    </row>
    <row r="46" spans="1:8">
      <c r="A46" s="26">
        <v>43</v>
      </c>
      <c r="B46" s="76"/>
      <c r="C46" s="76"/>
      <c r="D46" s="76"/>
      <c r="E46" s="63">
        <f t="shared" si="0"/>
        <v>0</v>
      </c>
      <c r="G46" s="52" cm="1">
        <f t="array" ref="G46">_xlfn.IFS(C46="Evet",H46*2,C46="Hayır",H46,C46="",0)</f>
        <v>0</v>
      </c>
      <c r="H46" s="52" cm="1">
        <f t="array" ref="H46">_xlfn.IFS(B46="4.1. Ticarileştirme",300,B46="4.2. Uluslararası Patent Tescili",250,B46="4.3. Ulusal Patent Tescili",50,B46="4.4. Uluslararası Islahçı Hakkı",150,B46="4.5. Ulusal Islahçı Hakkı",50,B46="4.6. Çeşit Tescili",200,B46="4.7. TGB bölgesinde girişimci",50,B46="4.8. BİGG kapsamında destek alma",50,B46="4.9. Ticarileştirilmiş Tasarım",30,B46="4.10. Ticarileştirilmiş Faydalı Model",25,B46=" 4.11. AR-Ge Geliri Sağlanması",25, B46="",0)</f>
        <v>0</v>
      </c>
    </row>
    <row r="47" spans="1:8">
      <c r="A47" s="27">
        <v>44</v>
      </c>
      <c r="B47" s="76"/>
      <c r="C47" s="76"/>
      <c r="D47" s="76"/>
      <c r="E47" s="63">
        <f t="shared" si="0"/>
        <v>0</v>
      </c>
      <c r="G47" s="52" cm="1">
        <f t="array" ref="G47">_xlfn.IFS(C47="Evet",H47*2,C47="Hayır",H47,C47="",0)</f>
        <v>0</v>
      </c>
      <c r="H47" s="52" cm="1">
        <f t="array" ref="H47">_xlfn.IFS(B47="4.1. Ticarileştirme",300,B47="4.2. Uluslararası Patent Tescili",250,B47="4.3. Ulusal Patent Tescili",50,B47="4.4. Uluslararası Islahçı Hakkı",150,B47="4.5. Ulusal Islahçı Hakkı",50,B47="4.6. Çeşit Tescili",200,B47="4.7. TGB bölgesinde girişimci",50,B47="4.8. BİGG kapsamında destek alma",50,B47="4.9. Ticarileştirilmiş Tasarım",30,B47="4.10. Ticarileştirilmiş Faydalı Model",25,B47=" 4.11. AR-Ge Geliri Sağlanması",25, B47="",0)</f>
        <v>0</v>
      </c>
    </row>
    <row r="48" spans="1:8">
      <c r="A48" s="26">
        <v>45</v>
      </c>
      <c r="B48" s="76"/>
      <c r="C48" s="76"/>
      <c r="D48" s="76"/>
      <c r="E48" s="63">
        <f t="shared" si="0"/>
        <v>0</v>
      </c>
      <c r="G48" s="52" cm="1">
        <f t="array" ref="G48">_xlfn.IFS(C48="Evet",H48*2,C48="Hayır",H48,C48="",0)</f>
        <v>0</v>
      </c>
      <c r="H48" s="52" cm="1">
        <f t="array" ref="H48">_xlfn.IFS(B48="4.1. Ticarileştirme",300,B48="4.2. Uluslararası Patent Tescili",250,B48="4.3. Ulusal Patent Tescili",50,B48="4.4. Uluslararası Islahçı Hakkı",150,B48="4.5. Ulusal Islahçı Hakkı",50,B48="4.6. Çeşit Tescili",200,B48="4.7. TGB bölgesinde girişimci",50,B48="4.8. BİGG kapsamında destek alma",50,B48="4.9. Ticarileştirilmiş Tasarım",30,B48="4.10. Ticarileştirilmiş Faydalı Model",25,B48=" 4.11. AR-Ge Geliri Sağlanması",25, B48="",0)</f>
        <v>0</v>
      </c>
    </row>
    <row r="49" spans="1:8">
      <c r="A49" s="27">
        <v>46</v>
      </c>
      <c r="B49" s="76"/>
      <c r="C49" s="76"/>
      <c r="D49" s="76"/>
      <c r="E49" s="63">
        <f t="shared" si="0"/>
        <v>0</v>
      </c>
      <c r="G49" s="52" cm="1">
        <f t="array" ref="G49">_xlfn.IFS(C49="Evet",H49*2,C49="Hayır",H49,C49="",0)</f>
        <v>0</v>
      </c>
      <c r="H49" s="52" cm="1">
        <f t="array" ref="H49">_xlfn.IFS(B49="4.1. Ticarileştirme",300,B49="4.2. Uluslararası Patent Tescili",250,B49="4.3. Ulusal Patent Tescili",50,B49="4.4. Uluslararası Islahçı Hakkı",150,B49="4.5. Ulusal Islahçı Hakkı",50,B49="4.6. Çeşit Tescili",200,B49="4.7. TGB bölgesinde girişimci",50,B49="4.8. BİGG kapsamında destek alma",50,B49="4.9. Ticarileştirilmiş Tasarım",30,B49="4.10. Ticarileştirilmiş Faydalı Model",25,B49=" 4.11. AR-Ge Geliri Sağlanması",25, B49="",0)</f>
        <v>0</v>
      </c>
    </row>
    <row r="50" spans="1:8">
      <c r="A50" s="26">
        <v>47</v>
      </c>
      <c r="B50" s="76"/>
      <c r="C50" s="76"/>
      <c r="D50" s="76"/>
      <c r="E50" s="63">
        <f t="shared" si="0"/>
        <v>0</v>
      </c>
      <c r="G50" s="52" cm="1">
        <f t="array" ref="G50">_xlfn.IFS(C50="Evet",H50*2,C50="Hayır",H50,C50="",0)</f>
        <v>0</v>
      </c>
      <c r="H50" s="52" cm="1">
        <f t="array" ref="H50">_xlfn.IFS(B50="4.1. Ticarileştirme",300,B50="4.2. Uluslararası Patent Tescili",250,B50="4.3. Ulusal Patent Tescili",50,B50="4.4. Uluslararası Islahçı Hakkı",150,B50="4.5. Ulusal Islahçı Hakkı",50,B50="4.6. Çeşit Tescili",200,B50="4.7. TGB bölgesinde girişimci",50,B50="4.8. BİGG kapsamında destek alma",50,B50="4.9. Ticarileştirilmiş Tasarım",30,B50="4.10. Ticarileştirilmiş Faydalı Model",25,B50=" 4.11. AR-Ge Geliri Sağlanması",25, B50="",0)</f>
        <v>0</v>
      </c>
    </row>
    <row r="51" spans="1:8">
      <c r="A51" s="26">
        <v>48</v>
      </c>
      <c r="B51" s="76"/>
      <c r="C51" s="76"/>
      <c r="D51" s="76"/>
      <c r="E51" s="63">
        <f t="shared" si="0"/>
        <v>0</v>
      </c>
      <c r="G51" s="52" cm="1">
        <f t="array" ref="G51">_xlfn.IFS(C51="Evet",H51*2,C51="Hayır",H51,C51="",0)</f>
        <v>0</v>
      </c>
      <c r="H51" s="52" cm="1">
        <f t="array" ref="H51">_xlfn.IFS(B51="4.1. Ticarileştirme",300,B51="4.2. Uluslararası Patent Tescili",250,B51="4.3. Ulusal Patent Tescili",50,B51="4.4. Uluslararası Islahçı Hakkı",150,B51="4.5. Ulusal Islahçı Hakkı",50,B51="4.6. Çeşit Tescili",200,B51="4.7. TGB bölgesinde girişimci",50,B51="4.8. BİGG kapsamında destek alma",50,B51="4.9. Ticarileştirilmiş Tasarım",30,B51="4.10. Ticarileştirilmiş Faydalı Model",25,B51=" 4.11. AR-Ge Geliri Sağlanması",25, B51="",0)</f>
        <v>0</v>
      </c>
    </row>
    <row r="52" spans="1:8">
      <c r="A52" s="27">
        <v>49</v>
      </c>
      <c r="B52" s="76"/>
      <c r="C52" s="76"/>
      <c r="D52" s="76"/>
      <c r="E52" s="63">
        <f t="shared" si="0"/>
        <v>0</v>
      </c>
      <c r="G52" s="52" cm="1">
        <f t="array" ref="G52">_xlfn.IFS(C52="Evet",H52*2,C52="Hayır",H52,C52="",0)</f>
        <v>0</v>
      </c>
      <c r="H52" s="52" cm="1">
        <f t="array" ref="H52">_xlfn.IFS(B52="4.1. Ticarileştirme",300,B52="4.2. Uluslararası Patent Tescili",250,B52="4.3. Ulusal Patent Tescili",50,B52="4.4. Uluslararası Islahçı Hakkı",150,B52="4.5. Ulusal Islahçı Hakkı",50,B52="4.6. Çeşit Tescili",200,B52="4.7. TGB bölgesinde girişimci",50,B52="4.8. BİGG kapsamında destek alma",50,B52="4.9. Ticarileştirilmiş Tasarım",30,B52="4.10. Ticarileştirilmiş Faydalı Model",25,B52=" 4.11. AR-Ge Geliri Sağlanması",25, B52="",0)</f>
        <v>0</v>
      </c>
    </row>
    <row r="53" spans="1:8">
      <c r="A53" s="26">
        <v>50</v>
      </c>
      <c r="B53" s="76"/>
      <c r="C53" s="76"/>
      <c r="D53" s="76"/>
      <c r="E53" s="63">
        <f t="shared" si="0"/>
        <v>0</v>
      </c>
      <c r="G53" s="52" cm="1">
        <f t="array" ref="G53">_xlfn.IFS(C53="Evet",H53*2,C53="Hayır",H53,C53="",0)</f>
        <v>0</v>
      </c>
      <c r="H53" s="52" cm="1">
        <f t="array" ref="H53">_xlfn.IFS(B53="4.1. Ticarileştirme",300,B53="4.2. Uluslararası Patent Tescili",250,B53="4.3. Ulusal Patent Tescili",50,B53="4.4. Uluslararası Islahçı Hakkı",150,B53="4.5. Ulusal Islahçı Hakkı",50,B53="4.6. Çeşit Tescili",200,B53="4.7. TGB bölgesinde girişimci",50,B53="4.8. BİGG kapsamında destek alma",50,B53="4.9. Ticarileştirilmiş Tasarım",30,B53="4.10. Ticarileştirilmiş Faydalı Model",25,B53=" 4.11. AR-Ge Geliri Sağlanması",25, B53="",0)</f>
        <v>0</v>
      </c>
    </row>
    <row r="54" spans="1:8">
      <c r="A54" s="26">
        <v>51</v>
      </c>
      <c r="B54" s="76"/>
      <c r="C54" s="76"/>
      <c r="D54" s="76"/>
      <c r="E54" s="63">
        <f t="shared" si="0"/>
        <v>0</v>
      </c>
      <c r="G54" s="52" cm="1">
        <f t="array" ref="G54">_xlfn.IFS(C54="Evet",H54*2,C54="Hayır",H54,C54="",0)</f>
        <v>0</v>
      </c>
      <c r="H54" s="52" cm="1">
        <f t="array" ref="H54">_xlfn.IFS(B54="4.1. Ticarileştirme",300,B54="4.2. Uluslararası Patent Tescili",250,B54="4.3. Ulusal Patent Tescili",50,B54="4.4. Uluslararası Islahçı Hakkı",150,B54="4.5. Ulusal Islahçı Hakkı",50,B54="4.6. Çeşit Tescili",200,B54="4.7. TGB bölgesinde girişimci",50,B54="4.8. BİGG kapsamında destek alma",50,B54="4.9. Ticarileştirilmiş Tasarım",30,B54="4.10. Ticarileştirilmiş Faydalı Model",25,B54=" 4.11. AR-Ge Geliri Sağlanması",25, B54="",0)</f>
        <v>0</v>
      </c>
    </row>
    <row r="55" spans="1:8">
      <c r="A55" s="27">
        <v>52</v>
      </c>
      <c r="B55" s="76"/>
      <c r="C55" s="76"/>
      <c r="D55" s="76"/>
      <c r="E55" s="63">
        <f t="shared" si="0"/>
        <v>0</v>
      </c>
      <c r="G55" s="52" cm="1">
        <f t="array" ref="G55">_xlfn.IFS(C55="Evet",H55*2,C55="Hayır",H55,C55="",0)</f>
        <v>0</v>
      </c>
      <c r="H55" s="52" cm="1">
        <f t="array" ref="H55">_xlfn.IFS(B55="4.1. Ticarileştirme",300,B55="4.2. Uluslararası Patent Tescili",250,B55="4.3. Ulusal Patent Tescili",50,B55="4.4. Uluslararası Islahçı Hakkı",150,B55="4.5. Ulusal Islahçı Hakkı",50,B55="4.6. Çeşit Tescili",200,B55="4.7. TGB bölgesinde girişimci",50,B55="4.8. BİGG kapsamında destek alma",50,B55="4.9. Ticarileştirilmiş Tasarım",30,B55="4.10. Ticarileştirilmiş Faydalı Model",25,B55=" 4.11. AR-Ge Geliri Sağlanması",25, B55="",0)</f>
        <v>0</v>
      </c>
    </row>
    <row r="56" spans="1:8">
      <c r="A56" s="26">
        <v>53</v>
      </c>
      <c r="B56" s="76"/>
      <c r="C56" s="76"/>
      <c r="D56" s="76"/>
      <c r="E56" s="63">
        <f t="shared" si="0"/>
        <v>0</v>
      </c>
      <c r="G56" s="52" cm="1">
        <f t="array" ref="G56">_xlfn.IFS(C56="Evet",H56*2,C56="Hayır",H56,C56="",0)</f>
        <v>0</v>
      </c>
      <c r="H56" s="52" cm="1">
        <f t="array" ref="H56">_xlfn.IFS(B56="4.1. Ticarileştirme",300,B56="4.2. Uluslararası Patent Tescili",250,B56="4.3. Ulusal Patent Tescili",50,B56="4.4. Uluslararası Islahçı Hakkı",150,B56="4.5. Ulusal Islahçı Hakkı",50,B56="4.6. Çeşit Tescili",200,B56="4.7. TGB bölgesinde girişimci",50,B56="4.8. BİGG kapsamında destek alma",50,B56="4.9. Ticarileştirilmiş Tasarım",30,B56="4.10. Ticarileştirilmiş Faydalı Model",25,B56=" 4.11. AR-Ge Geliri Sağlanması",25, B56="",0)</f>
        <v>0</v>
      </c>
    </row>
    <row r="57" spans="1:8">
      <c r="A57" s="26">
        <v>54</v>
      </c>
      <c r="B57" s="76"/>
      <c r="C57" s="76"/>
      <c r="D57" s="76"/>
      <c r="E57" s="63">
        <f t="shared" si="0"/>
        <v>0</v>
      </c>
      <c r="G57" s="52" cm="1">
        <f t="array" ref="G57">_xlfn.IFS(C57="Evet",H57*2,C57="Hayır",H57,C57="",0)</f>
        <v>0</v>
      </c>
      <c r="H57" s="52" cm="1">
        <f t="array" ref="H57">_xlfn.IFS(B57="4.1. Ticarileştirme",300,B57="4.2. Uluslararası Patent Tescili",250,B57="4.3. Ulusal Patent Tescili",50,B57="4.4. Uluslararası Islahçı Hakkı",150,B57="4.5. Ulusal Islahçı Hakkı",50,B57="4.6. Çeşit Tescili",200,B57="4.7. TGB bölgesinde girişimci",50,B57="4.8. BİGG kapsamında destek alma",50,B57="4.9. Ticarileştirilmiş Tasarım",30,B57="4.10. Ticarileştirilmiş Faydalı Model",25,B57=" 4.11. AR-Ge Geliri Sağlanması",25, B57="",0)</f>
        <v>0</v>
      </c>
    </row>
    <row r="58" spans="1:8">
      <c r="A58" s="27">
        <v>55</v>
      </c>
      <c r="B58" s="76"/>
      <c r="C58" s="76"/>
      <c r="D58" s="76"/>
      <c r="E58" s="63">
        <f t="shared" si="0"/>
        <v>0</v>
      </c>
      <c r="G58" s="52" cm="1">
        <f t="array" ref="G58">_xlfn.IFS(C58="Evet",H58*2,C58="Hayır",H58,C58="",0)</f>
        <v>0</v>
      </c>
      <c r="H58" s="52" cm="1">
        <f t="array" ref="H58">_xlfn.IFS(B58="4.1. Ticarileştirme",300,B58="4.2. Uluslararası Patent Tescili",250,B58="4.3. Ulusal Patent Tescili",50,B58="4.4. Uluslararası Islahçı Hakkı",150,B58="4.5. Ulusal Islahçı Hakkı",50,B58="4.6. Çeşit Tescili",200,B58="4.7. TGB bölgesinde girişimci",50,B58="4.8. BİGG kapsamında destek alma",50,B58="4.9. Ticarileştirilmiş Tasarım",30,B58="4.10. Ticarileştirilmiş Faydalı Model",25,B58=" 4.11. AR-Ge Geliri Sağlanması",25, B58="",0)</f>
        <v>0</v>
      </c>
    </row>
    <row r="59" spans="1:8">
      <c r="A59" s="26">
        <v>56</v>
      </c>
      <c r="B59" s="76"/>
      <c r="C59" s="76"/>
      <c r="D59" s="76"/>
      <c r="E59" s="63">
        <f t="shared" si="0"/>
        <v>0</v>
      </c>
      <c r="G59" s="52" cm="1">
        <f t="array" ref="G59">_xlfn.IFS(C59="Evet",H59*2,C59="Hayır",H59,C59="",0)</f>
        <v>0</v>
      </c>
      <c r="H59" s="52" cm="1">
        <f t="array" ref="H59">_xlfn.IFS(B59="4.1. Ticarileştirme",300,B59="4.2. Uluslararası Patent Tescili",250,B59="4.3. Ulusal Patent Tescili",50,B59="4.4. Uluslararası Islahçı Hakkı",150,B59="4.5. Ulusal Islahçı Hakkı",50,B59="4.6. Çeşit Tescili",200,B59="4.7. TGB bölgesinde girişimci",50,B59="4.8. BİGG kapsamında destek alma",50,B59="4.9. Ticarileştirilmiş Tasarım",30,B59="4.10. Ticarileştirilmiş Faydalı Model",25,B59=" 4.11. AR-Ge Geliri Sağlanması",25, B59="",0)</f>
        <v>0</v>
      </c>
    </row>
    <row r="60" spans="1:8">
      <c r="A60" s="26">
        <v>57</v>
      </c>
      <c r="B60" s="76"/>
      <c r="C60" s="76"/>
      <c r="D60" s="76"/>
      <c r="E60" s="63">
        <f t="shared" si="0"/>
        <v>0</v>
      </c>
      <c r="G60" s="52" cm="1">
        <f t="array" ref="G60">_xlfn.IFS(C60="Evet",H60*2,C60="Hayır",H60,C60="",0)</f>
        <v>0</v>
      </c>
      <c r="H60" s="52" cm="1">
        <f t="array" ref="H60">_xlfn.IFS(B60="4.1. Ticarileştirme",300,B60="4.2. Uluslararası Patent Tescili",250,B60="4.3. Ulusal Patent Tescili",50,B60="4.4. Uluslararası Islahçı Hakkı",150,B60="4.5. Ulusal Islahçı Hakkı",50,B60="4.6. Çeşit Tescili",200,B60="4.7. TGB bölgesinde girişimci",50,B60="4.8. BİGG kapsamında destek alma",50,B60="4.9. Ticarileştirilmiş Tasarım",30,B60="4.10. Ticarileştirilmiş Faydalı Model",25,B60=" 4.11. AR-Ge Geliri Sağlanması",25, B60="",0)</f>
        <v>0</v>
      </c>
    </row>
    <row r="61" spans="1:8">
      <c r="A61" s="27">
        <v>58</v>
      </c>
      <c r="B61" s="76"/>
      <c r="C61" s="76"/>
      <c r="D61" s="76"/>
      <c r="E61" s="63">
        <f t="shared" si="0"/>
        <v>0</v>
      </c>
      <c r="G61" s="52" cm="1">
        <f t="array" ref="G61">_xlfn.IFS(C61="Evet",H61*2,C61="Hayır",H61,C61="",0)</f>
        <v>0</v>
      </c>
      <c r="H61" s="52" cm="1">
        <f t="array" ref="H61">_xlfn.IFS(B61="4.1. Ticarileştirme",300,B61="4.2. Uluslararası Patent Tescili",250,B61="4.3. Ulusal Patent Tescili",50,B61="4.4. Uluslararası Islahçı Hakkı",150,B61="4.5. Ulusal Islahçı Hakkı",50,B61="4.6. Çeşit Tescili",200,B61="4.7. TGB bölgesinde girişimci",50,B61="4.8. BİGG kapsamında destek alma",50,B61="4.9. Ticarileştirilmiş Tasarım",30,B61="4.10. Ticarileştirilmiş Faydalı Model",25,B61=" 4.11. AR-Ge Geliri Sağlanması",25, B61="",0)</f>
        <v>0</v>
      </c>
    </row>
    <row r="62" spans="1:8">
      <c r="A62" s="26">
        <v>59</v>
      </c>
      <c r="B62" s="76"/>
      <c r="C62" s="76"/>
      <c r="D62" s="76"/>
      <c r="E62" s="63">
        <f t="shared" si="0"/>
        <v>0</v>
      </c>
      <c r="G62" s="52" cm="1">
        <f t="array" ref="G62">_xlfn.IFS(C62="Evet",H62*2,C62="Hayır",H62,C62="",0)</f>
        <v>0</v>
      </c>
      <c r="H62" s="52" cm="1">
        <f t="array" ref="H62">_xlfn.IFS(B62="4.1. Ticarileştirme",300,B62="4.2. Uluslararası Patent Tescili",250,B62="4.3. Ulusal Patent Tescili",50,B62="4.4. Uluslararası Islahçı Hakkı",150,B62="4.5. Ulusal Islahçı Hakkı",50,B62="4.6. Çeşit Tescili",200,B62="4.7. TGB bölgesinde girişimci",50,B62="4.8. BİGG kapsamında destek alma",50,B62="4.9. Ticarileştirilmiş Tasarım",30,B62="4.10. Ticarileştirilmiş Faydalı Model",25,B62=" 4.11. AR-Ge Geliri Sağlanması",25, B62="",0)</f>
        <v>0</v>
      </c>
    </row>
    <row r="63" spans="1:8">
      <c r="A63" s="26">
        <v>60</v>
      </c>
      <c r="B63" s="76"/>
      <c r="C63" s="76"/>
      <c r="D63" s="76"/>
      <c r="E63" s="63">
        <f t="shared" si="0"/>
        <v>0</v>
      </c>
      <c r="G63" s="52" cm="1">
        <f t="array" ref="G63">_xlfn.IFS(C63="Evet",H63*2,C63="Hayır",H63,C63="",0)</f>
        <v>0</v>
      </c>
      <c r="H63" s="52" cm="1">
        <f t="array" ref="H63">_xlfn.IFS(B63="4.1. Ticarileştirme",300,B63="4.2. Uluslararası Patent Tescili",250,B63="4.3. Ulusal Patent Tescili",50,B63="4.4. Uluslararası Islahçı Hakkı",150,B63="4.5. Ulusal Islahçı Hakkı",50,B63="4.6. Çeşit Tescili",200,B63="4.7. TGB bölgesinde girişimci",50,B63="4.8. BİGG kapsamında destek alma",50,B63="4.9. Ticarileştirilmiş Tasarım",30,B63="4.10. Ticarileştirilmiş Faydalı Model",25,B63=" 4.11. AR-Ge Geliri Sağlanması",25, B63="",0)</f>
        <v>0</v>
      </c>
    </row>
    <row r="64" spans="1:8">
      <c r="A64" s="27">
        <v>61</v>
      </c>
      <c r="B64" s="76"/>
      <c r="C64" s="76"/>
      <c r="D64" s="76"/>
      <c r="E64" s="63">
        <f t="shared" si="0"/>
        <v>0</v>
      </c>
      <c r="G64" s="52" cm="1">
        <f t="array" ref="G64">_xlfn.IFS(C64="Evet",H64*2,C64="Hayır",H64,C64="",0)</f>
        <v>0</v>
      </c>
      <c r="H64" s="52" cm="1">
        <f t="array" ref="H64">_xlfn.IFS(B64="4.1. Ticarileştirme",300,B64="4.2. Uluslararası Patent Tescili",250,B64="4.3. Ulusal Patent Tescili",50,B64="4.4. Uluslararası Islahçı Hakkı",150,B64="4.5. Ulusal Islahçı Hakkı",50,B64="4.6. Çeşit Tescili",200,B64="4.7. TGB bölgesinde girişimci",50,B64="4.8. BİGG kapsamında destek alma",50,B64="4.9. Ticarileştirilmiş Tasarım",30,B64="4.10. Ticarileştirilmiş Faydalı Model",25,B64=" 4.11. AR-Ge Geliri Sağlanması",25, B64="",0)</f>
        <v>0</v>
      </c>
    </row>
    <row r="65" spans="1:8">
      <c r="A65" s="26">
        <v>62</v>
      </c>
      <c r="B65" s="76"/>
      <c r="C65" s="76"/>
      <c r="D65" s="76"/>
      <c r="E65" s="63">
        <f t="shared" si="0"/>
        <v>0</v>
      </c>
      <c r="G65" s="52" cm="1">
        <f t="array" ref="G65">_xlfn.IFS(C65="Evet",H65*2,C65="Hayır",H65,C65="",0)</f>
        <v>0</v>
      </c>
      <c r="H65" s="52" cm="1">
        <f t="array" ref="H65">_xlfn.IFS(B65="4.1. Ticarileştirme",300,B65="4.2. Uluslararası Patent Tescili",250,B65="4.3. Ulusal Patent Tescili",50,B65="4.4. Uluslararası Islahçı Hakkı",150,B65="4.5. Ulusal Islahçı Hakkı",50,B65="4.6. Çeşit Tescili",200,B65="4.7. TGB bölgesinde girişimci",50,B65="4.8. BİGG kapsamında destek alma",50,B65="4.9. Ticarileştirilmiş Tasarım",30,B65="4.10. Ticarileştirilmiş Faydalı Model",25,B65=" 4.11. AR-Ge Geliri Sağlanması",25, B65="",0)</f>
        <v>0</v>
      </c>
    </row>
    <row r="66" spans="1:8">
      <c r="A66" s="26">
        <v>63</v>
      </c>
      <c r="B66" s="76"/>
      <c r="C66" s="76"/>
      <c r="D66" s="76"/>
      <c r="E66" s="63">
        <f t="shared" si="0"/>
        <v>0</v>
      </c>
      <c r="G66" s="52" cm="1">
        <f t="array" ref="G66">_xlfn.IFS(C66="Evet",H66*2,C66="Hayır",H66,C66="",0)</f>
        <v>0</v>
      </c>
      <c r="H66" s="52" cm="1">
        <f t="array" ref="H66">_xlfn.IFS(B66="4.1. Ticarileştirme",300,B66="4.2. Uluslararası Patent Tescili",250,B66="4.3. Ulusal Patent Tescili",50,B66="4.4. Uluslararası Islahçı Hakkı",150,B66="4.5. Ulusal Islahçı Hakkı",50,B66="4.6. Çeşit Tescili",200,B66="4.7. TGB bölgesinde girişimci",50,B66="4.8. BİGG kapsamında destek alma",50,B66="4.9. Ticarileştirilmiş Tasarım",30,B66="4.10. Ticarileştirilmiş Faydalı Model",25,B66=" 4.11. AR-Ge Geliri Sağlanması",25, B66="",0)</f>
        <v>0</v>
      </c>
    </row>
    <row r="67" spans="1:8">
      <c r="A67" s="27">
        <v>64</v>
      </c>
      <c r="B67" s="76"/>
      <c r="C67" s="76"/>
      <c r="D67" s="76"/>
      <c r="E67" s="63">
        <f t="shared" si="0"/>
        <v>0</v>
      </c>
      <c r="G67" s="52" cm="1">
        <f t="array" ref="G67">_xlfn.IFS(C67="Evet",H67*2,C67="Hayır",H67,C67="",0)</f>
        <v>0</v>
      </c>
      <c r="H67" s="52" cm="1">
        <f t="array" ref="H67">_xlfn.IFS(B67="4.1. Ticarileştirme",300,B67="4.2. Uluslararası Patent Tescili",250,B67="4.3. Ulusal Patent Tescili",50,B67="4.4. Uluslararası Islahçı Hakkı",150,B67="4.5. Ulusal Islahçı Hakkı",50,B67="4.6. Çeşit Tescili",200,B67="4.7. TGB bölgesinde girişimci",50,B67="4.8. BİGG kapsamında destek alma",50,B67="4.9. Ticarileştirilmiş Tasarım",30,B67="4.10. Ticarileştirilmiş Faydalı Model",25,B67=" 4.11. AR-Ge Geliri Sağlanması",25, B67="",0)</f>
        <v>0</v>
      </c>
    </row>
    <row r="68" spans="1:8">
      <c r="A68" s="26">
        <v>65</v>
      </c>
      <c r="B68" s="76"/>
      <c r="C68" s="76"/>
      <c r="D68" s="76"/>
      <c r="E68" s="63">
        <f t="shared" si="0"/>
        <v>0</v>
      </c>
      <c r="G68" s="52" cm="1">
        <f t="array" ref="G68">_xlfn.IFS(C68="Evet",H68*2,C68="Hayır",H68,C68="",0)</f>
        <v>0</v>
      </c>
      <c r="H68" s="52" cm="1">
        <f t="array" ref="H68">_xlfn.IFS(B68="4.1. Ticarileştirme",300,B68="4.2. Uluslararası Patent Tescili",250,B68="4.3. Ulusal Patent Tescili",50,B68="4.4. Uluslararası Islahçı Hakkı",150,B68="4.5. Ulusal Islahçı Hakkı",50,B68="4.6. Çeşit Tescili",200,B68="4.7. TGB bölgesinde girişimci",50,B68="4.8. BİGG kapsamında destek alma",50,B68="4.9. Ticarileştirilmiş Tasarım",30,B68="4.10. Ticarileştirilmiş Faydalı Model",25,B68=" 4.11. AR-Ge Geliri Sağlanması",25, B68="",0)</f>
        <v>0</v>
      </c>
    </row>
    <row r="69" spans="1:8">
      <c r="A69" s="26">
        <v>66</v>
      </c>
      <c r="B69" s="76"/>
      <c r="C69" s="76"/>
      <c r="D69" s="76"/>
      <c r="E69" s="63">
        <f t="shared" ref="E69:E101" si="1">G69</f>
        <v>0</v>
      </c>
      <c r="G69" s="52" cm="1">
        <f t="array" ref="G69">_xlfn.IFS(C69="Evet",H69*2,C69="Hayır",H69,C69="",0)</f>
        <v>0</v>
      </c>
      <c r="H69" s="52" cm="1">
        <f t="array" ref="H69">_xlfn.IFS(B69="4.1. Ticarileştirme",300,B69="4.2. Uluslararası Patent Tescili",250,B69="4.3. Ulusal Patent Tescili",50,B69="4.4. Uluslararası Islahçı Hakkı",150,B69="4.5. Ulusal Islahçı Hakkı",50,B69="4.6. Çeşit Tescili",200,B69="4.7. TGB bölgesinde girişimci",50,B69="4.8. BİGG kapsamında destek alma",50,B69="4.9. Ticarileştirilmiş Tasarım",30,B69="4.10. Ticarileştirilmiş Faydalı Model",25,B69=" 4.11. AR-Ge Geliri Sağlanması",25, B69="",0)</f>
        <v>0</v>
      </c>
    </row>
    <row r="70" spans="1:8">
      <c r="A70" s="27">
        <v>67</v>
      </c>
      <c r="B70" s="76"/>
      <c r="C70" s="76"/>
      <c r="D70" s="76"/>
      <c r="E70" s="63">
        <f t="shared" si="1"/>
        <v>0</v>
      </c>
      <c r="G70" s="52" cm="1">
        <f t="array" ref="G70">_xlfn.IFS(C70="Evet",H70*2,C70="Hayır",H70,C70="",0)</f>
        <v>0</v>
      </c>
      <c r="H70" s="52" cm="1">
        <f t="array" ref="H70">_xlfn.IFS(B70="4.1. Ticarileştirme",300,B70="4.2. Uluslararası Patent Tescili",250,B70="4.3. Ulusal Patent Tescili",50,B70="4.4. Uluslararası Islahçı Hakkı",150,B70="4.5. Ulusal Islahçı Hakkı",50,B70="4.6. Çeşit Tescili",200,B70="4.7. TGB bölgesinde girişimci",50,B70="4.8. BİGG kapsamında destek alma",50,B70="4.9. Ticarileştirilmiş Tasarım",30,B70="4.10. Ticarileştirilmiş Faydalı Model",25,B70=" 4.11. AR-Ge Geliri Sağlanması",25, B70="",0)</f>
        <v>0</v>
      </c>
    </row>
    <row r="71" spans="1:8">
      <c r="A71" s="26">
        <v>68</v>
      </c>
      <c r="B71" s="76"/>
      <c r="C71" s="76"/>
      <c r="D71" s="76"/>
      <c r="E71" s="63">
        <f t="shared" si="1"/>
        <v>0</v>
      </c>
      <c r="G71" s="52" cm="1">
        <f t="array" ref="G71">_xlfn.IFS(C71="Evet",H71*2,C71="Hayır",H71,C71="",0)</f>
        <v>0</v>
      </c>
      <c r="H71" s="52" cm="1">
        <f t="array" ref="H71">_xlfn.IFS(B71="4.1. Ticarileştirme",300,B71="4.2. Uluslararası Patent Tescili",250,B71="4.3. Ulusal Patent Tescili",50,B71="4.4. Uluslararası Islahçı Hakkı",150,B71="4.5. Ulusal Islahçı Hakkı",50,B71="4.6. Çeşit Tescili",200,B71="4.7. TGB bölgesinde girişimci",50,B71="4.8. BİGG kapsamında destek alma",50,B71="4.9. Ticarileştirilmiş Tasarım",30,B71="4.10. Ticarileştirilmiş Faydalı Model",25,B71=" 4.11. AR-Ge Geliri Sağlanması",25, B71="",0)</f>
        <v>0</v>
      </c>
    </row>
    <row r="72" spans="1:8">
      <c r="A72" s="26">
        <v>69</v>
      </c>
      <c r="B72" s="76"/>
      <c r="C72" s="76"/>
      <c r="D72" s="76"/>
      <c r="E72" s="63">
        <f t="shared" si="1"/>
        <v>0</v>
      </c>
      <c r="G72" s="52" cm="1">
        <f t="array" ref="G72">_xlfn.IFS(C72="Evet",H72*2,C72="Hayır",H72,C72="",0)</f>
        <v>0</v>
      </c>
      <c r="H72" s="52" cm="1">
        <f t="array" ref="H72">_xlfn.IFS(B72="4.1. Ticarileştirme",300,B72="4.2. Uluslararası Patent Tescili",250,B72="4.3. Ulusal Patent Tescili",50,B72="4.4. Uluslararası Islahçı Hakkı",150,B72="4.5. Ulusal Islahçı Hakkı",50,B72="4.6. Çeşit Tescili",200,B72="4.7. TGB bölgesinde girişimci",50,B72="4.8. BİGG kapsamında destek alma",50,B72="4.9. Ticarileştirilmiş Tasarım",30,B72="4.10. Ticarileştirilmiş Faydalı Model",25,B72=" 4.11. AR-Ge Geliri Sağlanması",25, B72="",0)</f>
        <v>0</v>
      </c>
    </row>
    <row r="73" spans="1:8">
      <c r="A73" s="27">
        <v>70</v>
      </c>
      <c r="B73" s="76"/>
      <c r="C73" s="76"/>
      <c r="D73" s="76"/>
      <c r="E73" s="63">
        <f t="shared" si="1"/>
        <v>0</v>
      </c>
      <c r="G73" s="52" cm="1">
        <f t="array" ref="G73">_xlfn.IFS(C73="Evet",H73*2,C73="Hayır",H73,C73="",0)</f>
        <v>0</v>
      </c>
      <c r="H73" s="52" cm="1">
        <f t="array" ref="H73">_xlfn.IFS(B73="4.1. Ticarileştirme",300,B73="4.2. Uluslararası Patent Tescili",250,B73="4.3. Ulusal Patent Tescili",50,B73="4.4. Uluslararası Islahçı Hakkı",150,B73="4.5. Ulusal Islahçı Hakkı",50,B73="4.6. Çeşit Tescili",200,B73="4.7. TGB bölgesinde girişimci",50,B73="4.8. BİGG kapsamında destek alma",50,B73="4.9. Ticarileştirilmiş Tasarım",30,B73="4.10. Ticarileştirilmiş Faydalı Model",25,B73=" 4.11. AR-Ge Geliri Sağlanması",25, B73="",0)</f>
        <v>0</v>
      </c>
    </row>
    <row r="74" spans="1:8">
      <c r="A74" s="26">
        <v>71</v>
      </c>
      <c r="B74" s="76"/>
      <c r="C74" s="76"/>
      <c r="D74" s="76"/>
      <c r="E74" s="63">
        <f t="shared" si="1"/>
        <v>0</v>
      </c>
      <c r="G74" s="52" cm="1">
        <f t="array" ref="G74">_xlfn.IFS(C74="Evet",H74*2,C74="Hayır",H74,C74="",0)</f>
        <v>0</v>
      </c>
      <c r="H74" s="52" cm="1">
        <f t="array" ref="H74">_xlfn.IFS(B74="4.1. Ticarileştirme",300,B74="4.2. Uluslararası Patent Tescili",250,B74="4.3. Ulusal Patent Tescili",50,B74="4.4. Uluslararası Islahçı Hakkı",150,B74="4.5. Ulusal Islahçı Hakkı",50,B74="4.6. Çeşit Tescili",200,B74="4.7. TGB bölgesinde girişimci",50,B74="4.8. BİGG kapsamında destek alma",50,B74="4.9. Ticarileştirilmiş Tasarım",30,B74="4.10. Ticarileştirilmiş Faydalı Model",25,B74=" 4.11. AR-Ge Geliri Sağlanması",25, B74="",0)</f>
        <v>0</v>
      </c>
    </row>
    <row r="75" spans="1:8">
      <c r="A75" s="26">
        <v>72</v>
      </c>
      <c r="B75" s="76"/>
      <c r="C75" s="76"/>
      <c r="D75" s="76"/>
      <c r="E75" s="63">
        <f t="shared" si="1"/>
        <v>0</v>
      </c>
      <c r="G75" s="52" cm="1">
        <f t="array" ref="G75">_xlfn.IFS(C75="Evet",H75*2,C75="Hayır",H75,C75="",0)</f>
        <v>0</v>
      </c>
      <c r="H75" s="52" cm="1">
        <f t="array" ref="H75">_xlfn.IFS(B75="4.1. Ticarileştirme",300,B75="4.2. Uluslararası Patent Tescili",250,B75="4.3. Ulusal Patent Tescili",50,B75="4.4. Uluslararası Islahçı Hakkı",150,B75="4.5. Ulusal Islahçı Hakkı",50,B75="4.6. Çeşit Tescili",200,B75="4.7. TGB bölgesinde girişimci",50,B75="4.8. BİGG kapsamında destek alma",50,B75="4.9. Ticarileştirilmiş Tasarım",30,B75="4.10. Ticarileştirilmiş Faydalı Model",25,B75=" 4.11. AR-Ge Geliri Sağlanması",25, B75="",0)</f>
        <v>0</v>
      </c>
    </row>
    <row r="76" spans="1:8">
      <c r="A76" s="27">
        <v>73</v>
      </c>
      <c r="B76" s="76"/>
      <c r="C76" s="76"/>
      <c r="D76" s="76"/>
      <c r="E76" s="63">
        <f t="shared" si="1"/>
        <v>0</v>
      </c>
      <c r="G76" s="52" cm="1">
        <f t="array" ref="G76">_xlfn.IFS(C76="Evet",H76*2,C76="Hayır",H76,C76="",0)</f>
        <v>0</v>
      </c>
      <c r="H76" s="52" cm="1">
        <f t="array" ref="H76">_xlfn.IFS(B76="4.1. Ticarileştirme",300,B76="4.2. Uluslararası Patent Tescili",250,B76="4.3. Ulusal Patent Tescili",50,B76="4.4. Uluslararası Islahçı Hakkı",150,B76="4.5. Ulusal Islahçı Hakkı",50,B76="4.6. Çeşit Tescili",200,B76="4.7. TGB bölgesinde girişimci",50,B76="4.8. BİGG kapsamında destek alma",50,B76="4.9. Ticarileştirilmiş Tasarım",30,B76="4.10. Ticarileştirilmiş Faydalı Model",25,B76=" 4.11. AR-Ge Geliri Sağlanması",25, B76="",0)</f>
        <v>0</v>
      </c>
    </row>
    <row r="77" spans="1:8">
      <c r="A77" s="26">
        <v>74</v>
      </c>
      <c r="B77" s="76"/>
      <c r="C77" s="76"/>
      <c r="D77" s="76"/>
      <c r="E77" s="63">
        <f t="shared" si="1"/>
        <v>0</v>
      </c>
      <c r="G77" s="52" cm="1">
        <f t="array" ref="G77">_xlfn.IFS(C77="Evet",H77*2,C77="Hayır",H77,C77="",0)</f>
        <v>0</v>
      </c>
      <c r="H77" s="52" cm="1">
        <f t="array" ref="H77">_xlfn.IFS(B77="4.1. Ticarileştirme",300,B77="4.2. Uluslararası Patent Tescili",250,B77="4.3. Ulusal Patent Tescili",50,B77="4.4. Uluslararası Islahçı Hakkı",150,B77="4.5. Ulusal Islahçı Hakkı",50,B77="4.6. Çeşit Tescili",200,B77="4.7. TGB bölgesinde girişimci",50,B77="4.8. BİGG kapsamında destek alma",50,B77="4.9. Ticarileştirilmiş Tasarım",30,B77="4.10. Ticarileştirilmiş Faydalı Model",25,B77=" 4.11. AR-Ge Geliri Sağlanması",25, B77="",0)</f>
        <v>0</v>
      </c>
    </row>
    <row r="78" spans="1:8">
      <c r="A78" s="26">
        <v>75</v>
      </c>
      <c r="B78" s="76"/>
      <c r="C78" s="76"/>
      <c r="D78" s="76"/>
      <c r="E78" s="63">
        <f t="shared" si="1"/>
        <v>0</v>
      </c>
      <c r="G78" s="52" cm="1">
        <f t="array" ref="G78">_xlfn.IFS(C78="Evet",H78*2,C78="Hayır",H78,C78="",0)</f>
        <v>0</v>
      </c>
      <c r="H78" s="52" cm="1">
        <f t="array" ref="H78">_xlfn.IFS(B78="4.1. Ticarileştirme",300,B78="4.2. Uluslararası Patent Tescili",250,B78="4.3. Ulusal Patent Tescili",50,B78="4.4. Uluslararası Islahçı Hakkı",150,B78="4.5. Ulusal Islahçı Hakkı",50,B78="4.6. Çeşit Tescili",200,B78="4.7. TGB bölgesinde girişimci",50,B78="4.8. BİGG kapsamında destek alma",50,B78="4.9. Ticarileştirilmiş Tasarım",30,B78="4.10. Ticarileştirilmiş Faydalı Model",25,B78=" 4.11. AR-Ge Geliri Sağlanması",25, B78="",0)</f>
        <v>0</v>
      </c>
    </row>
    <row r="79" spans="1:8">
      <c r="A79" s="27">
        <v>76</v>
      </c>
      <c r="B79" s="76"/>
      <c r="C79" s="76"/>
      <c r="D79" s="76"/>
      <c r="E79" s="63">
        <f t="shared" si="1"/>
        <v>0</v>
      </c>
      <c r="G79" s="52" cm="1">
        <f t="array" ref="G79">_xlfn.IFS(C79="Evet",H79*2,C79="Hayır",H79,C79="",0)</f>
        <v>0</v>
      </c>
      <c r="H79" s="52" cm="1">
        <f t="array" ref="H79">_xlfn.IFS(B79="4.1. Ticarileştirme",300,B79="4.2. Uluslararası Patent Tescili",250,B79="4.3. Ulusal Patent Tescili",50,B79="4.4. Uluslararası Islahçı Hakkı",150,B79="4.5. Ulusal Islahçı Hakkı",50,B79="4.6. Çeşit Tescili",200,B79="4.7. TGB bölgesinde girişimci",50,B79="4.8. BİGG kapsamında destek alma",50,B79="4.9. Ticarileştirilmiş Tasarım",30,B79="4.10. Ticarileştirilmiş Faydalı Model",25,B79=" 4.11. AR-Ge Geliri Sağlanması",25, B79="",0)</f>
        <v>0</v>
      </c>
    </row>
    <row r="80" spans="1:8">
      <c r="A80" s="26">
        <v>77</v>
      </c>
      <c r="B80" s="76"/>
      <c r="C80" s="76"/>
      <c r="D80" s="76"/>
      <c r="E80" s="63">
        <f t="shared" si="1"/>
        <v>0</v>
      </c>
      <c r="G80" s="52" cm="1">
        <f t="array" ref="G80">_xlfn.IFS(C80="Evet",H80*2,C80="Hayır",H80,C80="",0)</f>
        <v>0</v>
      </c>
      <c r="H80" s="52" cm="1">
        <f t="array" ref="H80">_xlfn.IFS(B80="4.1. Ticarileştirme",300,B80="4.2. Uluslararası Patent Tescili",250,B80="4.3. Ulusal Patent Tescili",50,B80="4.4. Uluslararası Islahçı Hakkı",150,B80="4.5. Ulusal Islahçı Hakkı",50,B80="4.6. Çeşit Tescili",200,B80="4.7. TGB bölgesinde girişimci",50,B80="4.8. BİGG kapsamında destek alma",50,B80="4.9. Ticarileştirilmiş Tasarım",30,B80="4.10. Ticarileştirilmiş Faydalı Model",25,B80=" 4.11. AR-Ge Geliri Sağlanması",25, B80="",0)</f>
        <v>0</v>
      </c>
    </row>
    <row r="81" spans="1:8">
      <c r="A81" s="26">
        <v>78</v>
      </c>
      <c r="B81" s="76"/>
      <c r="C81" s="76"/>
      <c r="D81" s="76"/>
      <c r="E81" s="63">
        <f t="shared" si="1"/>
        <v>0</v>
      </c>
      <c r="G81" s="52" cm="1">
        <f t="array" ref="G81">_xlfn.IFS(C81="Evet",H81*2,C81="Hayır",H81,C81="",0)</f>
        <v>0</v>
      </c>
      <c r="H81" s="52" cm="1">
        <f t="array" ref="H81">_xlfn.IFS(B81="4.1. Ticarileştirme",300,B81="4.2. Uluslararası Patent Tescili",250,B81="4.3. Ulusal Patent Tescili",50,B81="4.4. Uluslararası Islahçı Hakkı",150,B81="4.5. Ulusal Islahçı Hakkı",50,B81="4.6. Çeşit Tescili",200,B81="4.7. TGB bölgesinde girişimci",50,B81="4.8. BİGG kapsamında destek alma",50,B81="4.9. Ticarileştirilmiş Tasarım",30,B81="4.10. Ticarileştirilmiş Faydalı Model",25,B81=" 4.11. AR-Ge Geliri Sağlanması",25, B81="",0)</f>
        <v>0</v>
      </c>
    </row>
    <row r="82" spans="1:8">
      <c r="A82" s="27">
        <v>79</v>
      </c>
      <c r="B82" s="76"/>
      <c r="C82" s="76"/>
      <c r="D82" s="76"/>
      <c r="E82" s="63">
        <f t="shared" si="1"/>
        <v>0</v>
      </c>
      <c r="G82" s="52" cm="1">
        <f t="array" ref="G82">_xlfn.IFS(C82="Evet",H82*2,C82="Hayır",H82,C82="",0)</f>
        <v>0</v>
      </c>
      <c r="H82" s="52" cm="1">
        <f t="array" ref="H82">_xlfn.IFS(B82="4.1. Ticarileştirme",300,B82="4.2. Uluslararası Patent Tescili",250,B82="4.3. Ulusal Patent Tescili",50,B82="4.4. Uluslararası Islahçı Hakkı",150,B82="4.5. Ulusal Islahçı Hakkı",50,B82="4.6. Çeşit Tescili",200,B82="4.7. TGB bölgesinde girişimci",50,B82="4.8. BİGG kapsamında destek alma",50,B82="4.9. Ticarileştirilmiş Tasarım",30,B82="4.10. Ticarileştirilmiş Faydalı Model",25,B82=" 4.11. AR-Ge Geliri Sağlanması",25, B82="",0)</f>
        <v>0</v>
      </c>
    </row>
    <row r="83" spans="1:8">
      <c r="A83" s="26">
        <v>80</v>
      </c>
      <c r="B83" s="76"/>
      <c r="C83" s="76"/>
      <c r="D83" s="76"/>
      <c r="E83" s="63">
        <f t="shared" si="1"/>
        <v>0</v>
      </c>
      <c r="G83" s="52" cm="1">
        <f t="array" ref="G83">_xlfn.IFS(C83="Evet",H83*2,C83="Hayır",H83,C83="",0)</f>
        <v>0</v>
      </c>
      <c r="H83" s="52" cm="1">
        <f t="array" ref="H83">_xlfn.IFS(B83="4.1. Ticarileştirme",300,B83="4.2. Uluslararası Patent Tescili",250,B83="4.3. Ulusal Patent Tescili",50,B83="4.4. Uluslararası Islahçı Hakkı",150,B83="4.5. Ulusal Islahçı Hakkı",50,B83="4.6. Çeşit Tescili",200,B83="4.7. TGB bölgesinde girişimci",50,B83="4.8. BİGG kapsamında destek alma",50,B83="4.9. Ticarileştirilmiş Tasarım",30,B83="4.10. Ticarileştirilmiş Faydalı Model",25,B83=" 4.11. AR-Ge Geliri Sağlanması",25, B83="",0)</f>
        <v>0</v>
      </c>
    </row>
    <row r="84" spans="1:8">
      <c r="A84" s="26">
        <v>81</v>
      </c>
      <c r="B84" s="76"/>
      <c r="C84" s="76"/>
      <c r="D84" s="76"/>
      <c r="E84" s="63">
        <f t="shared" si="1"/>
        <v>0</v>
      </c>
      <c r="G84" s="52" cm="1">
        <f t="array" ref="G84">_xlfn.IFS(C84="Evet",H84*2,C84="Hayır",H84,C84="",0)</f>
        <v>0</v>
      </c>
      <c r="H84" s="52" cm="1">
        <f t="array" ref="H84">_xlfn.IFS(B84="4.1. Ticarileştirme",300,B84="4.2. Uluslararası Patent Tescili",250,B84="4.3. Ulusal Patent Tescili",50,B84="4.4. Uluslararası Islahçı Hakkı",150,B84="4.5. Ulusal Islahçı Hakkı",50,B84="4.6. Çeşit Tescili",200,B84="4.7. TGB bölgesinde girişimci",50,B84="4.8. BİGG kapsamında destek alma",50,B84="4.9. Ticarileştirilmiş Tasarım",30,B84="4.10. Ticarileştirilmiş Faydalı Model",25,B84=" 4.11. AR-Ge Geliri Sağlanması",25, B84="",0)</f>
        <v>0</v>
      </c>
    </row>
    <row r="85" spans="1:8">
      <c r="A85" s="27">
        <v>82</v>
      </c>
      <c r="B85" s="76"/>
      <c r="C85" s="76"/>
      <c r="D85" s="76"/>
      <c r="E85" s="63">
        <f t="shared" si="1"/>
        <v>0</v>
      </c>
      <c r="G85" s="52" cm="1">
        <f t="array" ref="G85">_xlfn.IFS(C85="Evet",H85*2,C85="Hayır",H85,C85="",0)</f>
        <v>0</v>
      </c>
      <c r="H85" s="52" cm="1">
        <f t="array" ref="H85">_xlfn.IFS(B85="4.1. Ticarileştirme",300,B85="4.2. Uluslararası Patent Tescili",250,B85="4.3. Ulusal Patent Tescili",50,B85="4.4. Uluslararası Islahçı Hakkı",150,B85="4.5. Ulusal Islahçı Hakkı",50,B85="4.6. Çeşit Tescili",200,B85="4.7. TGB bölgesinde girişimci",50,B85="4.8. BİGG kapsamında destek alma",50,B85="4.9. Ticarileştirilmiş Tasarım",30,B85="4.10. Ticarileştirilmiş Faydalı Model",25,B85=" 4.11. AR-Ge Geliri Sağlanması",25, B85="",0)</f>
        <v>0</v>
      </c>
    </row>
    <row r="86" spans="1:8">
      <c r="A86" s="26">
        <v>83</v>
      </c>
      <c r="B86" s="76"/>
      <c r="C86" s="76"/>
      <c r="D86" s="76"/>
      <c r="E86" s="63">
        <f t="shared" si="1"/>
        <v>0</v>
      </c>
      <c r="G86" s="52" cm="1">
        <f t="array" ref="G86">_xlfn.IFS(C86="Evet",H86*2,C86="Hayır",H86,C86="",0)</f>
        <v>0</v>
      </c>
      <c r="H86" s="52" cm="1">
        <f t="array" ref="H86">_xlfn.IFS(B86="4.1. Ticarileştirme",300,B86="4.2. Uluslararası Patent Tescili",250,B86="4.3. Ulusal Patent Tescili",50,B86="4.4. Uluslararası Islahçı Hakkı",150,B86="4.5. Ulusal Islahçı Hakkı",50,B86="4.6. Çeşit Tescili",200,B86="4.7. TGB bölgesinde girişimci",50,B86="4.8. BİGG kapsamında destek alma",50,B86="4.9. Ticarileştirilmiş Tasarım",30,B86="4.10. Ticarileştirilmiş Faydalı Model",25,B86=" 4.11. AR-Ge Geliri Sağlanması",25, B86="",0)</f>
        <v>0</v>
      </c>
    </row>
    <row r="87" spans="1:8">
      <c r="A87" s="26">
        <v>84</v>
      </c>
      <c r="B87" s="76"/>
      <c r="C87" s="76"/>
      <c r="D87" s="76"/>
      <c r="E87" s="63">
        <f t="shared" si="1"/>
        <v>0</v>
      </c>
      <c r="G87" s="52" cm="1">
        <f t="array" ref="G87">_xlfn.IFS(C87="Evet",H87*2,C87="Hayır",H87,C87="",0)</f>
        <v>0</v>
      </c>
      <c r="H87" s="52" cm="1">
        <f t="array" ref="H87">_xlfn.IFS(B87="4.1. Ticarileştirme",300,B87="4.2. Uluslararası Patent Tescili",250,B87="4.3. Ulusal Patent Tescili",50,B87="4.4. Uluslararası Islahçı Hakkı",150,B87="4.5. Ulusal Islahçı Hakkı",50,B87="4.6. Çeşit Tescili",200,B87="4.7. TGB bölgesinde girişimci",50,B87="4.8. BİGG kapsamında destek alma",50,B87="4.9. Ticarileştirilmiş Tasarım",30,B87="4.10. Ticarileştirilmiş Faydalı Model",25,B87=" 4.11. AR-Ge Geliri Sağlanması",25, B87="",0)</f>
        <v>0</v>
      </c>
    </row>
    <row r="88" spans="1:8">
      <c r="A88" s="27">
        <v>85</v>
      </c>
      <c r="B88" s="76"/>
      <c r="C88" s="76"/>
      <c r="D88" s="76"/>
      <c r="E88" s="63">
        <f t="shared" si="1"/>
        <v>0</v>
      </c>
      <c r="G88" s="52" cm="1">
        <f t="array" ref="G88">_xlfn.IFS(C88="Evet",H88*2,C88="Hayır",H88,C88="",0)</f>
        <v>0</v>
      </c>
      <c r="H88" s="52" cm="1">
        <f t="array" ref="H88">_xlfn.IFS(B88="4.1. Ticarileştirme",300,B88="4.2. Uluslararası Patent Tescili",250,B88="4.3. Ulusal Patent Tescili",50,B88="4.4. Uluslararası Islahçı Hakkı",150,B88="4.5. Ulusal Islahçı Hakkı",50,B88="4.6. Çeşit Tescili",200,B88="4.7. TGB bölgesinde girişimci",50,B88="4.8. BİGG kapsamında destek alma",50,B88="4.9. Ticarileştirilmiş Tasarım",30,B88="4.10. Ticarileştirilmiş Faydalı Model",25,B88=" 4.11. AR-Ge Geliri Sağlanması",25, B88="",0)</f>
        <v>0</v>
      </c>
    </row>
    <row r="89" spans="1:8">
      <c r="A89" s="26">
        <v>86</v>
      </c>
      <c r="B89" s="76"/>
      <c r="C89" s="76"/>
      <c r="D89" s="76"/>
      <c r="E89" s="63">
        <f t="shared" si="1"/>
        <v>0</v>
      </c>
      <c r="G89" s="52" cm="1">
        <f t="array" ref="G89">_xlfn.IFS(C89="Evet",H89*2,C89="Hayır",H89,C89="",0)</f>
        <v>0</v>
      </c>
      <c r="H89" s="52" cm="1">
        <f t="array" ref="H89">_xlfn.IFS(B89="4.1. Ticarileştirme",300,B89="4.2. Uluslararası Patent Tescili",250,B89="4.3. Ulusal Patent Tescili",50,B89="4.4. Uluslararası Islahçı Hakkı",150,B89="4.5. Ulusal Islahçı Hakkı",50,B89="4.6. Çeşit Tescili",200,B89="4.7. TGB bölgesinde girişimci",50,B89="4.8. BİGG kapsamında destek alma",50,B89="4.9. Ticarileştirilmiş Tasarım",30,B89="4.10. Ticarileştirilmiş Faydalı Model",25,B89=" 4.11. AR-Ge Geliri Sağlanması",25, B89="",0)</f>
        <v>0</v>
      </c>
    </row>
    <row r="90" spans="1:8">
      <c r="A90" s="26">
        <v>87</v>
      </c>
      <c r="B90" s="76"/>
      <c r="C90" s="76"/>
      <c r="D90" s="76"/>
      <c r="E90" s="63">
        <f t="shared" si="1"/>
        <v>0</v>
      </c>
      <c r="G90" s="52" cm="1">
        <f t="array" ref="G90">_xlfn.IFS(C90="Evet",H90*2,C90="Hayır",H90,C90="",0)</f>
        <v>0</v>
      </c>
      <c r="H90" s="52" cm="1">
        <f t="array" ref="H90">_xlfn.IFS(B90="4.1. Ticarileştirme",300,B90="4.2. Uluslararası Patent Tescili",250,B90="4.3. Ulusal Patent Tescili",50,B90="4.4. Uluslararası Islahçı Hakkı",150,B90="4.5. Ulusal Islahçı Hakkı",50,B90="4.6. Çeşit Tescili",200,B90="4.7. TGB bölgesinde girişimci",50,B90="4.8. BİGG kapsamında destek alma",50,B90="4.9. Ticarileştirilmiş Tasarım",30,B90="4.10. Ticarileştirilmiş Faydalı Model",25,B90=" 4.11. AR-Ge Geliri Sağlanması",25, B90="",0)</f>
        <v>0</v>
      </c>
    </row>
    <row r="91" spans="1:8">
      <c r="A91" s="27">
        <v>88</v>
      </c>
      <c r="B91" s="76"/>
      <c r="C91" s="76"/>
      <c r="D91" s="76"/>
      <c r="E91" s="63">
        <f t="shared" si="1"/>
        <v>0</v>
      </c>
      <c r="G91" s="52" cm="1">
        <f t="array" ref="G91">_xlfn.IFS(C91="Evet",H91*2,C91="Hayır",H91,C91="",0)</f>
        <v>0</v>
      </c>
      <c r="H91" s="52" cm="1">
        <f t="array" ref="H91">_xlfn.IFS(B91="4.1. Ticarileştirme",300,B91="4.2. Uluslararası Patent Tescili",250,B91="4.3. Ulusal Patent Tescili",50,B91="4.4. Uluslararası Islahçı Hakkı",150,B91="4.5. Ulusal Islahçı Hakkı",50,B91="4.6. Çeşit Tescili",200,B91="4.7. TGB bölgesinde girişimci",50,B91="4.8. BİGG kapsamında destek alma",50,B91="4.9. Ticarileştirilmiş Tasarım",30,B91="4.10. Ticarileştirilmiş Faydalı Model",25,B91=" 4.11. AR-Ge Geliri Sağlanması",25, B91="",0)</f>
        <v>0</v>
      </c>
    </row>
    <row r="92" spans="1:8">
      <c r="A92" s="26">
        <v>89</v>
      </c>
      <c r="B92" s="76"/>
      <c r="C92" s="76"/>
      <c r="D92" s="76"/>
      <c r="E92" s="63">
        <f t="shared" si="1"/>
        <v>0</v>
      </c>
      <c r="G92" s="52" cm="1">
        <f t="array" ref="G92">_xlfn.IFS(C92="Evet",H92*2,C92="Hayır",H92,C92="",0)</f>
        <v>0</v>
      </c>
      <c r="H92" s="52" cm="1">
        <f t="array" ref="H92">_xlfn.IFS(B92="4.1. Ticarileştirme",300,B92="4.2. Uluslararası Patent Tescili",250,B92="4.3. Ulusal Patent Tescili",50,B92="4.4. Uluslararası Islahçı Hakkı",150,B92="4.5. Ulusal Islahçı Hakkı",50,B92="4.6. Çeşit Tescili",200,B92="4.7. TGB bölgesinde girişimci",50,B92="4.8. BİGG kapsamında destek alma",50,B92="4.9. Ticarileştirilmiş Tasarım",30,B92="4.10. Ticarileştirilmiş Faydalı Model",25,B92=" 4.11. AR-Ge Geliri Sağlanması",25, B92="",0)</f>
        <v>0</v>
      </c>
    </row>
    <row r="93" spans="1:8">
      <c r="A93" s="26">
        <v>90</v>
      </c>
      <c r="B93" s="76"/>
      <c r="C93" s="76"/>
      <c r="D93" s="76"/>
      <c r="E93" s="63">
        <f t="shared" si="1"/>
        <v>0</v>
      </c>
      <c r="G93" s="52" cm="1">
        <f t="array" ref="G93">_xlfn.IFS(C93="Evet",H93*2,C93="Hayır",H93,C93="",0)</f>
        <v>0</v>
      </c>
      <c r="H93" s="52" cm="1">
        <f t="array" ref="H93">_xlfn.IFS(B93="4.1. Ticarileştirme",300,B93="4.2. Uluslararası Patent Tescili",250,B93="4.3. Ulusal Patent Tescili",50,B93="4.4. Uluslararası Islahçı Hakkı",150,B93="4.5. Ulusal Islahçı Hakkı",50,B93="4.6. Çeşit Tescili",200,B93="4.7. TGB bölgesinde girişimci",50,B93="4.8. BİGG kapsamında destek alma",50,B93="4.9. Ticarileştirilmiş Tasarım",30,B93="4.10. Ticarileştirilmiş Faydalı Model",25,B93=" 4.11. AR-Ge Geliri Sağlanması",25, B93="",0)</f>
        <v>0</v>
      </c>
    </row>
    <row r="94" spans="1:8">
      <c r="A94" s="27">
        <v>91</v>
      </c>
      <c r="B94" s="76"/>
      <c r="C94" s="76"/>
      <c r="D94" s="76"/>
      <c r="E94" s="63">
        <f t="shared" si="1"/>
        <v>0</v>
      </c>
      <c r="G94" s="52" cm="1">
        <f t="array" ref="G94">_xlfn.IFS(C94="Evet",H94*2,C94="Hayır",H94,C94="",0)</f>
        <v>0</v>
      </c>
      <c r="H94" s="52" cm="1">
        <f t="array" ref="H94">_xlfn.IFS(B94="4.1. Ticarileştirme",300,B94="4.2. Uluslararası Patent Tescili",250,B94="4.3. Ulusal Patent Tescili",50,B94="4.4. Uluslararası Islahçı Hakkı",150,B94="4.5. Ulusal Islahçı Hakkı",50,B94="4.6. Çeşit Tescili",200,B94="4.7. TGB bölgesinde girişimci",50,B94="4.8. BİGG kapsamında destek alma",50,B94="4.9. Ticarileştirilmiş Tasarım",30,B94="4.10. Ticarileştirilmiş Faydalı Model",25,B94=" 4.11. AR-Ge Geliri Sağlanması",25, B94="",0)</f>
        <v>0</v>
      </c>
    </row>
    <row r="95" spans="1:8">
      <c r="A95" s="26">
        <v>92</v>
      </c>
      <c r="B95" s="76"/>
      <c r="C95" s="76"/>
      <c r="D95" s="76"/>
      <c r="E95" s="63">
        <f t="shared" si="1"/>
        <v>0</v>
      </c>
      <c r="G95" s="52" cm="1">
        <f t="array" ref="G95">_xlfn.IFS(C95="Evet",H95*2,C95="Hayır",H95,C95="",0)</f>
        <v>0</v>
      </c>
      <c r="H95" s="52" cm="1">
        <f t="array" ref="H95">_xlfn.IFS(B95="4.1. Ticarileştirme",300,B95="4.2. Uluslararası Patent Tescili",250,B95="4.3. Ulusal Patent Tescili",50,B95="4.4. Uluslararası Islahçı Hakkı",150,B95="4.5. Ulusal Islahçı Hakkı",50,B95="4.6. Çeşit Tescili",200,B95="4.7. TGB bölgesinde girişimci",50,B95="4.8. BİGG kapsamında destek alma",50,B95="4.9. Ticarileştirilmiş Tasarım",30,B95="4.10. Ticarileştirilmiş Faydalı Model",25,B95=" 4.11. AR-Ge Geliri Sağlanması",25, B95="",0)</f>
        <v>0</v>
      </c>
    </row>
    <row r="96" spans="1:8">
      <c r="A96" s="26">
        <v>93</v>
      </c>
      <c r="B96" s="76"/>
      <c r="C96" s="76"/>
      <c r="D96" s="76"/>
      <c r="E96" s="63">
        <f t="shared" si="1"/>
        <v>0</v>
      </c>
      <c r="G96" s="52" cm="1">
        <f t="array" ref="G96">_xlfn.IFS(C96="Evet",H96*2,C96="Hayır",H96,C96="",0)</f>
        <v>0</v>
      </c>
      <c r="H96" s="52" cm="1">
        <f t="array" ref="H96">_xlfn.IFS(B96="4.1. Ticarileştirme",300,B96="4.2. Uluslararası Patent Tescili",250,B96="4.3. Ulusal Patent Tescili",50,B96="4.4. Uluslararası Islahçı Hakkı",150,B96="4.5. Ulusal Islahçı Hakkı",50,B96="4.6. Çeşit Tescili",200,B96="4.7. TGB bölgesinde girişimci",50,B96="4.8. BİGG kapsamında destek alma",50,B96="4.9. Ticarileştirilmiş Tasarım",30,B96="4.10. Ticarileştirilmiş Faydalı Model",25,B96=" 4.11. AR-Ge Geliri Sağlanması",25, B96="",0)</f>
        <v>0</v>
      </c>
    </row>
    <row r="97" spans="1:8">
      <c r="A97" s="27">
        <v>94</v>
      </c>
      <c r="B97" s="76"/>
      <c r="C97" s="76"/>
      <c r="D97" s="76"/>
      <c r="E97" s="63">
        <f t="shared" si="1"/>
        <v>0</v>
      </c>
      <c r="G97" s="52" cm="1">
        <f t="array" ref="G97">_xlfn.IFS(C97="Evet",H97*2,C97="Hayır",H97,C97="",0)</f>
        <v>0</v>
      </c>
      <c r="H97" s="52" cm="1">
        <f t="array" ref="H97">_xlfn.IFS(B97="4.1. Ticarileştirme",300,B97="4.2. Uluslararası Patent Tescili",250,B97="4.3. Ulusal Patent Tescili",50,B97="4.4. Uluslararası Islahçı Hakkı",150,B97="4.5. Ulusal Islahçı Hakkı",50,B97="4.6. Çeşit Tescili",200,B97="4.7. TGB bölgesinde girişimci",50,B97="4.8. BİGG kapsamında destek alma",50,B97="4.9. Ticarileştirilmiş Tasarım",30,B97="4.10. Ticarileştirilmiş Faydalı Model",25,B97=" 4.11. AR-Ge Geliri Sağlanması",25, B97="",0)</f>
        <v>0</v>
      </c>
    </row>
    <row r="98" spans="1:8">
      <c r="A98" s="26">
        <v>95</v>
      </c>
      <c r="B98" s="76"/>
      <c r="C98" s="76"/>
      <c r="D98" s="76"/>
      <c r="E98" s="63">
        <f t="shared" si="1"/>
        <v>0</v>
      </c>
      <c r="G98" s="52" cm="1">
        <f t="array" ref="G98">_xlfn.IFS(C98="Evet",H98*2,C98="Hayır",H98,C98="",0)</f>
        <v>0</v>
      </c>
      <c r="H98" s="52" cm="1">
        <f t="array" ref="H98">_xlfn.IFS(B98="4.1. Ticarileştirme",300,B98="4.2. Uluslararası Patent Tescili",250,B98="4.3. Ulusal Patent Tescili",50,B98="4.4. Uluslararası Islahçı Hakkı",150,B98="4.5. Ulusal Islahçı Hakkı",50,B98="4.6. Çeşit Tescili",200,B98="4.7. TGB bölgesinde girişimci",50,B98="4.8. BİGG kapsamında destek alma",50,B98="4.9. Ticarileştirilmiş Tasarım",30,B98="4.10. Ticarileştirilmiş Faydalı Model",25,B98=" 4.11. AR-Ge Geliri Sağlanması",25, B98="",0)</f>
        <v>0</v>
      </c>
    </row>
    <row r="99" spans="1:8">
      <c r="A99" s="26">
        <v>96</v>
      </c>
      <c r="B99" s="76"/>
      <c r="C99" s="76"/>
      <c r="D99" s="76"/>
      <c r="E99" s="63">
        <f t="shared" si="1"/>
        <v>0</v>
      </c>
      <c r="G99" s="52" cm="1">
        <f t="array" ref="G99">_xlfn.IFS(C99="Evet",H99*2,C99="Hayır",H99,C99="",0)</f>
        <v>0</v>
      </c>
      <c r="H99" s="52" cm="1">
        <f t="array" ref="H99">_xlfn.IFS(B99="4.1. Ticarileştirme",300,B99="4.2. Uluslararası Patent Tescili",250,B99="4.3. Ulusal Patent Tescili",50,B99="4.4. Uluslararası Islahçı Hakkı",150,B99="4.5. Ulusal Islahçı Hakkı",50,B99="4.6. Çeşit Tescili",200,B99="4.7. TGB bölgesinde girişimci",50,B99="4.8. BİGG kapsamında destek alma",50,B99="4.9. Ticarileştirilmiş Tasarım",30,B99="4.10. Ticarileştirilmiş Faydalı Model",25,B99=" 4.11. AR-Ge Geliri Sağlanması",25, B99="",0)</f>
        <v>0</v>
      </c>
    </row>
    <row r="100" spans="1:8">
      <c r="A100" s="27">
        <v>97</v>
      </c>
      <c r="B100" s="76"/>
      <c r="C100" s="76"/>
      <c r="D100" s="76"/>
      <c r="E100" s="63">
        <f t="shared" si="1"/>
        <v>0</v>
      </c>
      <c r="G100" s="52" cm="1">
        <f t="array" ref="G100">_xlfn.IFS(C100="Evet",H100*2,C100="Hayır",H100,C100="",0)</f>
        <v>0</v>
      </c>
      <c r="H100" s="52" cm="1">
        <f t="array" ref="H100">_xlfn.IFS(B100="4.1. Ticarileştirme",300,B100="4.2. Uluslararası Patent Tescili",250,B100="4.3. Ulusal Patent Tescili",50,B100="4.4. Uluslararası Islahçı Hakkı",150,B100="4.5. Ulusal Islahçı Hakkı",50,B100="4.6. Çeşit Tescili",200,B100="4.7. TGB bölgesinde girişimci",50,B100="4.8. BİGG kapsamında destek alma",50,B100="4.9. Ticarileştirilmiş Tasarım",30,B100="4.10. Ticarileştirilmiş Faydalı Model",25,B100=" 4.11. AR-Ge Geliri Sağlanması",25, B100="",0)</f>
        <v>0</v>
      </c>
    </row>
    <row r="101" spans="1:8">
      <c r="A101" s="26">
        <v>98</v>
      </c>
      <c r="B101" s="76"/>
      <c r="C101" s="76"/>
      <c r="D101" s="76"/>
      <c r="E101" s="63">
        <f t="shared" si="1"/>
        <v>0</v>
      </c>
      <c r="G101" s="52" cm="1">
        <f t="array" ref="G101">_xlfn.IFS(C101="Evet",H101*2,C101="Hayır",H101,C101="",0)</f>
        <v>0</v>
      </c>
      <c r="H101" s="52" cm="1">
        <f t="array" ref="H101">_xlfn.IFS(B101="4.1. Ticarileştirme",300,B101="4.2. Uluslararası Patent Tescili",250,B101="4.3. Ulusal Patent Tescili",50,B101="4.4. Uluslararası Islahçı Hakkı",150,B101="4.5. Ulusal Islahçı Hakkı",50,B101="4.6. Çeşit Tescili",200,B101="4.7. TGB bölgesinde girişimci",50,B101="4.8. BİGG kapsamında destek alma",50,B101="4.9. Ticarileştirilmiş Tasarım",30,B101="4.10. Ticarileştirilmiş Faydalı Model",25,B101=" 4.11. AR-Ge Geliri Sağlanması",25, B101="",0)</f>
        <v>0</v>
      </c>
    </row>
  </sheetData>
  <sheetProtection algorithmName="SHA-512" hashValue="gvCXBWxVzCOcdThi0I8K5E2+OJYM2Q5zXptV/YA9exK8ylA1R9ziE7EJYnkCf8pcE0F3U88zjxGdxH53VxwjOg==" saltValue="qg1CzSjdszimBVMGzIILBQ==" spinCount="100000" sheet="1" objects="1" scenarios="1"/>
  <dataConsolidate/>
  <mergeCells count="2">
    <mergeCell ref="A1:D1"/>
    <mergeCell ref="A2:D2"/>
  </mergeCells>
  <dataValidations count="2">
    <dataValidation type="list" allowBlank="1" showInputMessage="1" showErrorMessage="1" sqref="B4:B101" xr:uid="{C3A8B37E-6004-DA4A-B170-6795053E9CF6}">
      <formula1>$I$3:$I$13</formula1>
    </dataValidation>
    <dataValidation type="list" allowBlank="1" showInputMessage="1" showErrorMessage="1" sqref="C4" xr:uid="{EAA32F92-5062-4C4E-9CD9-C407D2F1AD0A}">
      <formula1>$I$15:$I$16</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530CD3ED-3B0C-E543-AAD1-668F23E99F82}">
          <x14:formula1>
            <xm:f>'Aday Bilgileri'!#REF!</xm:f>
          </x14:formula1>
          <xm:sqref>B102:C102 C5:C101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A1A958-AF3A-BC4F-910F-825F8826A7BF}">
  <dimension ref="A1:M101"/>
  <sheetViews>
    <sheetView workbookViewId="0">
      <selection activeCell="D12" sqref="D12"/>
    </sheetView>
  </sheetViews>
  <sheetFormatPr defaultColWidth="11.25" defaultRowHeight="15.75"/>
  <cols>
    <col min="1" max="1" width="9" style="25" customWidth="1"/>
    <col min="2" max="2" width="23" style="6" customWidth="1"/>
    <col min="3" max="4" width="16.5" style="6" customWidth="1"/>
    <col min="5" max="5" width="13.25" style="6" customWidth="1"/>
    <col min="6" max="6" width="96.75" style="6" customWidth="1"/>
    <col min="7" max="7" width="16.25" style="1" customWidth="1"/>
    <col min="9" max="11" width="10.75" style="77"/>
    <col min="12" max="12" width="24.25" style="60" customWidth="1"/>
    <col min="13" max="13" width="19.75" style="53" customWidth="1"/>
  </cols>
  <sheetData>
    <row r="1" spans="1:13" ht="45" customHeight="1" thickBot="1">
      <c r="A1" s="188" t="s">
        <v>60</v>
      </c>
      <c r="B1" s="189"/>
      <c r="C1" s="189"/>
      <c r="D1" s="189"/>
      <c r="E1" s="189"/>
      <c r="F1" s="190"/>
      <c r="G1" s="66" t="s">
        <v>144</v>
      </c>
    </row>
    <row r="2" spans="1:13" ht="70.150000000000006" customHeight="1">
      <c r="A2" s="182" t="s">
        <v>75</v>
      </c>
      <c r="B2" s="191"/>
      <c r="C2" s="191"/>
      <c r="D2" s="191"/>
      <c r="E2" s="191"/>
      <c r="F2" s="191"/>
      <c r="G2" s="67">
        <f>SUM(G4:G101)</f>
        <v>0</v>
      </c>
    </row>
    <row r="3" spans="1:13" s="34" customFormat="1" ht="43.15" customHeight="1">
      <c r="A3" s="30" t="s">
        <v>46</v>
      </c>
      <c r="B3" s="32" t="s">
        <v>47</v>
      </c>
      <c r="C3" s="32" t="s">
        <v>68</v>
      </c>
      <c r="D3" s="32" t="s">
        <v>71</v>
      </c>
      <c r="E3" s="32" t="s">
        <v>203</v>
      </c>
      <c r="F3" s="32" t="s">
        <v>70</v>
      </c>
      <c r="G3" s="44" t="s">
        <v>129</v>
      </c>
      <c r="I3" s="49"/>
      <c r="J3" s="49"/>
      <c r="K3" s="49"/>
      <c r="L3" s="40" t="s">
        <v>95</v>
      </c>
      <c r="M3" s="40" t="s">
        <v>79</v>
      </c>
    </row>
    <row r="4" spans="1:13" ht="36" customHeight="1">
      <c r="A4" s="26">
        <v>1</v>
      </c>
      <c r="B4" s="76"/>
      <c r="C4" s="76"/>
      <c r="D4" s="76"/>
      <c r="E4" s="102"/>
      <c r="F4" s="76"/>
      <c r="G4" s="63">
        <f>I4</f>
        <v>0</v>
      </c>
      <c r="I4" s="77" cm="1">
        <f t="array" ref="I4">_xlfn.IFS(D4="Tek Disiplinli",J4,D4="Çok Disiplinli",J4*2,D4="Üniversite Sanayi İşbirlikli",J4*2,D4="",0)</f>
        <v>0</v>
      </c>
      <c r="J4" s="77" cm="1">
        <f t="array" ref="J4">_xlfn.IFS(C4="Danışman",K4,C4="Eş Danışman",K4/2,C4="",0)</f>
        <v>0</v>
      </c>
      <c r="K4" s="77" cm="1">
        <f t="array" ref="K4">_xlfn.IFS(B4="Doktora Tezi",15, B4="Uzmanlık Tezi",10,B4="Yüksek Lisans Tezi",7, B4="",0)</f>
        <v>0</v>
      </c>
      <c r="L4" s="40" t="s">
        <v>104</v>
      </c>
      <c r="M4" s="40" t="s">
        <v>118</v>
      </c>
    </row>
    <row r="5" spans="1:13" ht="36" customHeight="1">
      <c r="A5" s="27">
        <v>2</v>
      </c>
      <c r="B5" s="76"/>
      <c r="C5" s="76"/>
      <c r="D5" s="76"/>
      <c r="E5" s="102"/>
      <c r="F5" s="76"/>
      <c r="G5" s="63">
        <f t="shared" ref="G5:G68" si="0">I5</f>
        <v>0</v>
      </c>
      <c r="I5" s="77" cm="1">
        <f t="array" ref="I5">_xlfn.IFS(D5="Tek Disiplinli",J5,D5="Çok Disiplinli",J5*2,D5="Üniversite Sanayi İşbirlikli",J5*2,D5="",0)</f>
        <v>0</v>
      </c>
      <c r="J5" s="77" cm="1">
        <f t="array" ref="J5">_xlfn.IFS(C5="Danışman",K5,C5="Eş Danışman",K5/2,C5="",0)</f>
        <v>0</v>
      </c>
      <c r="K5" s="77" cm="1">
        <f t="array" ref="K5">_xlfn.IFS(B5="Doktora Tezi",15, B5="Uzmanlık Tezi",10,B5="Yüksek Lisans Tezi",7, B5="",0)</f>
        <v>0</v>
      </c>
      <c r="L5" s="40" t="s">
        <v>105</v>
      </c>
      <c r="M5" s="40" t="s">
        <v>119</v>
      </c>
    </row>
    <row r="6" spans="1:13" ht="36" customHeight="1">
      <c r="A6" s="26">
        <v>3</v>
      </c>
      <c r="B6" s="76"/>
      <c r="C6" s="76"/>
      <c r="D6" s="76"/>
      <c r="E6" s="102"/>
      <c r="F6" s="76"/>
      <c r="G6" s="63">
        <f t="shared" si="0"/>
        <v>0</v>
      </c>
      <c r="I6" s="77" cm="1">
        <f t="array" ref="I6">_xlfn.IFS(D6="Tek Disiplinli",J6,D6="Çok Disiplinli",J6*2,D6="Üniversite Sanayi İşbirlikli",J6*2,D6="",0)</f>
        <v>0</v>
      </c>
      <c r="J6" s="77" cm="1">
        <f t="array" ref="J6">_xlfn.IFS(C6="Danışman",K6,C6="Eş Danışman",K6/2,C6="",0)</f>
        <v>0</v>
      </c>
      <c r="K6" s="77" cm="1">
        <f t="array" ref="K6">_xlfn.IFS(B6="Doktora Tezi",15, B6="Uzmanlık Tezi",10,B6="Yüksek Lisans Tezi",7, B6="",0)</f>
        <v>0</v>
      </c>
      <c r="L6" s="40"/>
      <c r="M6" s="42"/>
    </row>
    <row r="7" spans="1:13" ht="36" customHeight="1">
      <c r="A7" s="27">
        <v>4</v>
      </c>
      <c r="B7" s="76"/>
      <c r="C7" s="76"/>
      <c r="D7" s="76"/>
      <c r="E7" s="102"/>
      <c r="F7" s="76"/>
      <c r="G7" s="63">
        <f t="shared" si="0"/>
        <v>0</v>
      </c>
      <c r="I7" s="77" cm="1">
        <f t="array" ref="I7">_xlfn.IFS(D7="Tek Disiplinli",J7,D7="Çok Disiplinli",J7*2,D7="Üniversite Sanayi İşbirlikli",J7*2,D7="",0)</f>
        <v>0</v>
      </c>
      <c r="J7" s="77" cm="1">
        <f t="array" ref="J7">_xlfn.IFS(C7="Danışman",K7,C7="Eş Danışman",K7/2,C7="",0)</f>
        <v>0</v>
      </c>
      <c r="K7" s="77" cm="1">
        <f t="array" ref="K7">_xlfn.IFS(B7="Doktora Tezi",15, B7="Uzmanlık Tezi",10,B7="Yüksek Lisans Tezi",7, B7="",0)</f>
        <v>0</v>
      </c>
      <c r="L7" s="40" t="s">
        <v>97</v>
      </c>
      <c r="M7" s="42" t="s">
        <v>86</v>
      </c>
    </row>
    <row r="8" spans="1:13" ht="36" customHeight="1">
      <c r="A8" s="26">
        <v>5</v>
      </c>
      <c r="B8" s="76"/>
      <c r="C8" s="76"/>
      <c r="D8" s="76"/>
      <c r="E8" s="102"/>
      <c r="F8" s="76"/>
      <c r="G8" s="63">
        <f t="shared" si="0"/>
        <v>0</v>
      </c>
      <c r="I8" s="77" cm="1">
        <f t="array" ref="I8">_xlfn.IFS(D8="Tek Disiplinli",J8,D8="Çok Disiplinli",J8*2,D8="Üniversite Sanayi İşbirlikli",J8*2,D8="",0)</f>
        <v>0</v>
      </c>
      <c r="J8" s="77" cm="1">
        <f t="array" ref="J8">_xlfn.IFS(C8="Danışman",K8,C8="Eş Danışman",K8/2,C8="",0)</f>
        <v>0</v>
      </c>
      <c r="K8" s="77" cm="1">
        <f t="array" ref="K8">_xlfn.IFS(B8="Doktora Tezi",15, B8="Uzmanlık Tezi",10,B8="Yüksek Lisans Tezi",7, B8="",0)</f>
        <v>0</v>
      </c>
      <c r="L8" s="61" t="s">
        <v>98</v>
      </c>
      <c r="M8" s="42" t="s">
        <v>85</v>
      </c>
    </row>
    <row r="9" spans="1:13" ht="36" customHeight="1">
      <c r="A9" s="27">
        <v>6</v>
      </c>
      <c r="B9" s="76"/>
      <c r="C9" s="76"/>
      <c r="D9" s="76"/>
      <c r="E9" s="102"/>
      <c r="F9" s="76"/>
      <c r="G9" s="63">
        <f t="shared" si="0"/>
        <v>0</v>
      </c>
      <c r="I9" s="77" cm="1">
        <f t="array" ref="I9">_xlfn.IFS(D9="Tek Disiplinli",J9,D9="Çok Disiplinli",J9*2,D9="Üniversite Sanayi İşbirlikli",J9*2,D9="",0)</f>
        <v>0</v>
      </c>
      <c r="J9" s="77" cm="1">
        <f t="array" ref="J9">_xlfn.IFS(C9="Danışman",K9,C9="Eş Danışman",K9/2,C9="",0)</f>
        <v>0</v>
      </c>
      <c r="K9" s="77" cm="1">
        <f t="array" ref="K9">_xlfn.IFS(B9="Doktora Tezi",15, B9="Uzmanlık Tezi",10,B9="Yüksek Lisans Tezi",7, B9="",0)</f>
        <v>0</v>
      </c>
      <c r="L9" s="40"/>
      <c r="M9" s="42"/>
    </row>
    <row r="10" spans="1:13" ht="36" customHeight="1">
      <c r="A10" s="26">
        <v>7</v>
      </c>
      <c r="B10" s="76"/>
      <c r="C10" s="76"/>
      <c r="D10" s="76"/>
      <c r="E10" s="102"/>
      <c r="F10" s="76"/>
      <c r="G10" s="63">
        <f t="shared" si="0"/>
        <v>0</v>
      </c>
      <c r="I10" s="77" cm="1">
        <f t="array" ref="I10">_xlfn.IFS(D10="Tek Disiplinli",J10,D10="Çok Disiplinli",J10*2,D10="Üniversite Sanayi İşbirlikli",J10*2,D10="",0)</f>
        <v>0</v>
      </c>
      <c r="J10" s="77" cm="1">
        <f t="array" ref="J10">_xlfn.IFS(C10="Danışman",K10,C10="Eş Danışman",K10/2,C10="",0)</f>
        <v>0</v>
      </c>
      <c r="K10" s="77" cm="1">
        <f t="array" ref="K10">_xlfn.IFS(B10="Doktora Tezi",15, B10="Uzmanlık Tezi",10,B10="Yüksek Lisans Tezi",7, B10="",0)</f>
        <v>0</v>
      </c>
      <c r="L10" s="40" t="s">
        <v>49</v>
      </c>
      <c r="M10" s="42" t="s">
        <v>5</v>
      </c>
    </row>
    <row r="11" spans="1:13" ht="36" customHeight="1">
      <c r="A11" s="27">
        <v>8</v>
      </c>
      <c r="B11" s="76"/>
      <c r="C11" s="76"/>
      <c r="D11" s="76"/>
      <c r="E11" s="102"/>
      <c r="F11" s="76"/>
      <c r="G11" s="63">
        <f t="shared" si="0"/>
        <v>0</v>
      </c>
      <c r="I11" s="77" cm="1">
        <f t="array" ref="I11">_xlfn.IFS(D11="Tek Disiplinli",J11,D11="Çok Disiplinli",J11*2,D11="Üniversite Sanayi İşbirlikli",J11*2,D11="",0)</f>
        <v>0</v>
      </c>
      <c r="J11" s="77" cm="1">
        <f t="array" ref="J11">_xlfn.IFS(C11="Danışman",K11,C11="Eş Danışman",K11/2,C11="",0)</f>
        <v>0</v>
      </c>
      <c r="K11" s="77" cm="1">
        <f t="array" ref="K11">_xlfn.IFS(B11="Doktora Tezi",15, B11="Uzmanlık Tezi",10,B11="Yüksek Lisans Tezi",7, B11="",0)</f>
        <v>0</v>
      </c>
      <c r="L11" s="40" t="s">
        <v>21</v>
      </c>
      <c r="M11" s="42" t="s">
        <v>6</v>
      </c>
    </row>
    <row r="12" spans="1:13" ht="36" customHeight="1">
      <c r="A12" s="26">
        <v>9</v>
      </c>
      <c r="B12" s="76"/>
      <c r="C12" s="76"/>
      <c r="D12" s="76"/>
      <c r="E12" s="102"/>
      <c r="F12" s="76"/>
      <c r="G12" s="63">
        <f t="shared" si="0"/>
        <v>0</v>
      </c>
      <c r="I12" s="77" cm="1">
        <f t="array" ref="I12">_xlfn.IFS(D12="Tek Disiplinli",J12,D12="Çok Disiplinli",J12*2,D12="Üniversite Sanayi İşbirlikli",J12*2,D12="",0)</f>
        <v>0</v>
      </c>
      <c r="J12" s="77" cm="1">
        <f t="array" ref="J12">_xlfn.IFS(C12="Danışman",K12,C12="Eş Danışman",K12/2,C12="",0)</f>
        <v>0</v>
      </c>
      <c r="K12" s="77" cm="1">
        <f t="array" ref="K12">_xlfn.IFS(B12="Doktora Tezi",15, B12="Uzmanlık Tezi",10,B12="Yüksek Lisans Tezi",7, B12="",0)</f>
        <v>0</v>
      </c>
      <c r="L12" s="40" t="s">
        <v>22</v>
      </c>
      <c r="M12" s="42" t="s">
        <v>7</v>
      </c>
    </row>
    <row r="13" spans="1:13" ht="36" customHeight="1">
      <c r="A13" s="27">
        <v>10</v>
      </c>
      <c r="B13" s="76"/>
      <c r="C13" s="76"/>
      <c r="D13" s="76"/>
      <c r="E13" s="102"/>
      <c r="F13" s="76"/>
      <c r="G13" s="63">
        <f t="shared" si="0"/>
        <v>0</v>
      </c>
      <c r="I13" s="77" cm="1">
        <f t="array" ref="I13">_xlfn.IFS(D13="Tek Disiplinli",J13,D13="Çok Disiplinli",J13*2,D13="Üniversite Sanayi İşbirlikli",J13*2,D13="",0)</f>
        <v>0</v>
      </c>
      <c r="J13" s="77" cm="1">
        <f t="array" ref="J13">_xlfn.IFS(C13="Danışman",K13,C13="Eş Danışman",K13/2,C13="",0)</f>
        <v>0</v>
      </c>
      <c r="K13" s="77" cm="1">
        <f t="array" ref="K13">_xlfn.IFS(B13="Doktora Tezi",15, B13="Uzmanlık Tezi",10,B13="Yüksek Lisans Tezi",7, B13="",0)</f>
        <v>0</v>
      </c>
      <c r="L13" s="40" t="s">
        <v>50</v>
      </c>
      <c r="M13" s="42" t="s">
        <v>8</v>
      </c>
    </row>
    <row r="14" spans="1:13" ht="36" customHeight="1">
      <c r="A14" s="26">
        <v>11</v>
      </c>
      <c r="B14" s="76"/>
      <c r="C14" s="76"/>
      <c r="D14" s="76"/>
      <c r="E14" s="102"/>
      <c r="F14" s="76"/>
      <c r="G14" s="63">
        <f t="shared" si="0"/>
        <v>0</v>
      </c>
      <c r="I14" s="77" cm="1">
        <f t="array" ref="I14">_xlfn.IFS(D14="Tek Disiplinli",J14,D14="Çok Disiplinli",J14*2,D14="Üniversite Sanayi İşbirlikli",J14*2,D14="",0)</f>
        <v>0</v>
      </c>
      <c r="J14" s="77" cm="1">
        <f t="array" ref="J14">_xlfn.IFS(C14="Danışman",K14,C14="Eş Danışman",K14/2,C14="",0)</f>
        <v>0</v>
      </c>
      <c r="K14" s="77" cm="1">
        <f t="array" ref="K14">_xlfn.IFS(B14="Doktora Tezi",15, B14="Uzmanlık Tezi",10,B14="Yüksek Lisans Tezi",7, B14="",0)</f>
        <v>0</v>
      </c>
      <c r="L14" s="40"/>
      <c r="M14" s="53" t="s">
        <v>9</v>
      </c>
    </row>
    <row r="15" spans="1:13" ht="36" customHeight="1">
      <c r="A15" s="27">
        <v>12</v>
      </c>
      <c r="B15" s="76"/>
      <c r="C15" s="76"/>
      <c r="D15" s="76"/>
      <c r="E15" s="102"/>
      <c r="F15" s="76"/>
      <c r="G15" s="63">
        <f t="shared" si="0"/>
        <v>0</v>
      </c>
      <c r="I15" s="77" cm="1">
        <f t="array" ref="I15">_xlfn.IFS(D15="Tek Disiplinli",J15,D15="Çok Disiplinli",J15*2,D15="Üniversite Sanayi İşbirlikli",J15*2,D15="",0)</f>
        <v>0</v>
      </c>
      <c r="J15" s="77" cm="1">
        <f t="array" ref="J15">_xlfn.IFS(C15="Danışman",K15,C15="Eş Danışman",K15/2,C15="",0)</f>
        <v>0</v>
      </c>
      <c r="K15" s="77" cm="1">
        <f t="array" ref="K15">_xlfn.IFS(B15="Doktora Tezi",15, B15="Uzmanlık Tezi",10,B15="Yüksek Lisans Tezi",7, B15="",0)</f>
        <v>0</v>
      </c>
      <c r="L15" s="40" t="s">
        <v>139</v>
      </c>
      <c r="M15" s="42" t="s">
        <v>11</v>
      </c>
    </row>
    <row r="16" spans="1:13" ht="36" customHeight="1">
      <c r="A16" s="26">
        <v>13</v>
      </c>
      <c r="B16" s="76"/>
      <c r="C16" s="76"/>
      <c r="D16" s="76"/>
      <c r="E16" s="102"/>
      <c r="F16" s="76"/>
      <c r="G16" s="63">
        <f t="shared" si="0"/>
        <v>0</v>
      </c>
      <c r="I16" s="77" cm="1">
        <f t="array" ref="I16">_xlfn.IFS(D16="Tek Disiplinli",J16,D16="Çok Disiplinli",J16*2,D16="Üniversite Sanayi İşbirlikli",J16*2,D16="",0)</f>
        <v>0</v>
      </c>
      <c r="J16" s="77" cm="1">
        <f t="array" ref="J16">_xlfn.IFS(C16="Danışman",K16,C16="Eş Danışman",K16/2,C16="",0)</f>
        <v>0</v>
      </c>
      <c r="K16" s="77" cm="1">
        <f t="array" ref="K16">_xlfn.IFS(B16="Doktora Tezi",15, B16="Uzmanlık Tezi",10,B16="Yüksek Lisans Tezi",7, B16="",0)</f>
        <v>0</v>
      </c>
      <c r="L16" s="40" t="s">
        <v>140</v>
      </c>
      <c r="M16" s="42" t="s">
        <v>13</v>
      </c>
    </row>
    <row r="17" spans="1:13" ht="36" customHeight="1">
      <c r="A17" s="27">
        <v>14</v>
      </c>
      <c r="B17" s="76"/>
      <c r="C17" s="76"/>
      <c r="D17" s="76"/>
      <c r="E17" s="102"/>
      <c r="F17" s="76"/>
      <c r="G17" s="63">
        <f t="shared" si="0"/>
        <v>0</v>
      </c>
      <c r="I17" s="77" cm="1">
        <f t="array" ref="I17">_xlfn.IFS(D17="Tek Disiplinli",J17,D17="Çok Disiplinli",J17*2,D17="Üniversite Sanayi İşbirlikli",J17*2,D17="",0)</f>
        <v>0</v>
      </c>
      <c r="J17" s="77" cm="1">
        <f t="array" ref="J17">_xlfn.IFS(C17="Danışman",K17,C17="Eş Danışman",K17/2,C17="",0)</f>
        <v>0</v>
      </c>
      <c r="K17" s="77" cm="1">
        <f t="array" ref="K17">_xlfn.IFS(B17="Doktora Tezi",15, B17="Uzmanlık Tezi",10,B17="Yüksek Lisans Tezi",7, B17="",0)</f>
        <v>0</v>
      </c>
      <c r="L17" s="40" t="s">
        <v>138</v>
      </c>
      <c r="M17" s="42"/>
    </row>
    <row r="18" spans="1:13" ht="36" customHeight="1">
      <c r="A18" s="26">
        <v>15</v>
      </c>
      <c r="B18" s="76"/>
      <c r="C18" s="76"/>
      <c r="D18" s="76"/>
      <c r="E18" s="102"/>
      <c r="F18" s="76"/>
      <c r="G18" s="63">
        <f t="shared" si="0"/>
        <v>0</v>
      </c>
      <c r="I18" s="77" cm="1">
        <f t="array" ref="I18">_xlfn.IFS(D18="Tek Disiplinli",J18,D18="Çok Disiplinli",J18*2,D18="Üniversite Sanayi İşbirlikli",J18*2,D18="",0)</f>
        <v>0</v>
      </c>
      <c r="J18" s="77" cm="1">
        <f t="array" ref="J18">_xlfn.IFS(C18="Danışman",K18,C18="Eş Danışman",K18/2,C18="",0)</f>
        <v>0</v>
      </c>
      <c r="K18" s="77" cm="1">
        <f t="array" ref="K18">_xlfn.IFS(B18="Doktora Tezi",15, B18="Uzmanlık Tezi",10,B18="Yüksek Lisans Tezi",7, B18="",0)</f>
        <v>0</v>
      </c>
      <c r="L18" s="40"/>
      <c r="M18" s="42"/>
    </row>
    <row r="19" spans="1:13" ht="36" customHeight="1">
      <c r="A19" s="27">
        <v>16</v>
      </c>
      <c r="B19" s="76"/>
      <c r="C19" s="76"/>
      <c r="D19" s="76"/>
      <c r="E19" s="102"/>
      <c r="F19" s="76"/>
      <c r="G19" s="63">
        <f t="shared" si="0"/>
        <v>0</v>
      </c>
      <c r="I19" s="77" cm="1">
        <f t="array" ref="I19">_xlfn.IFS(D19="Tek Disiplinli",J19,D19="Çok Disiplinli",J19*2,D19="Üniversite Sanayi İşbirlikli",J19*2,D19="",0)</f>
        <v>0</v>
      </c>
      <c r="J19" s="77" cm="1">
        <f t="array" ref="J19">_xlfn.IFS(C19="Danışman",K19,C19="Eş Danışman",K19/2,C19="",0)</f>
        <v>0</v>
      </c>
      <c r="K19" s="77" cm="1">
        <f t="array" ref="K19">_xlfn.IFS(B19="Doktora Tezi",15, B19="Uzmanlık Tezi",10,B19="Yüksek Lisans Tezi",7, B19="",0)</f>
        <v>0</v>
      </c>
      <c r="L19" s="40" t="s">
        <v>24</v>
      </c>
      <c r="M19" s="40" t="s">
        <v>11</v>
      </c>
    </row>
    <row r="20" spans="1:13" ht="36" customHeight="1">
      <c r="A20" s="26">
        <v>17</v>
      </c>
      <c r="B20" s="76"/>
      <c r="C20" s="76"/>
      <c r="D20" s="76"/>
      <c r="E20" s="102"/>
      <c r="F20" s="76"/>
      <c r="G20" s="63">
        <f t="shared" si="0"/>
        <v>0</v>
      </c>
      <c r="I20" s="77" cm="1">
        <f t="array" ref="I20">_xlfn.IFS(D20="Tek Disiplinli",J20,D20="Çok Disiplinli",J20*2,D20="Üniversite Sanayi İşbirlikli",J20*2,D20="",0)</f>
        <v>0</v>
      </c>
      <c r="J20" s="77" cm="1">
        <f t="array" ref="J20">_xlfn.IFS(C20="Danışman",K20,C20="Eş Danışman",K20/2,C20="",0)</f>
        <v>0</v>
      </c>
      <c r="K20" s="77" cm="1">
        <f t="array" ref="K20">_xlfn.IFS(B20="Doktora Tezi",15, B20="Uzmanlık Tezi",10,B20="Yüksek Lisans Tezi",7, B20="",0)</f>
        <v>0</v>
      </c>
      <c r="L20" s="40" t="s">
        <v>23</v>
      </c>
      <c r="M20" s="40" t="s">
        <v>13</v>
      </c>
    </row>
    <row r="21" spans="1:13" ht="36" customHeight="1">
      <c r="A21" s="27">
        <v>18</v>
      </c>
      <c r="B21" s="76"/>
      <c r="C21" s="76"/>
      <c r="D21" s="76"/>
      <c r="E21" s="102"/>
      <c r="F21" s="76"/>
      <c r="G21" s="63">
        <f t="shared" si="0"/>
        <v>0</v>
      </c>
      <c r="I21" s="77" cm="1">
        <f t="array" ref="I21">_xlfn.IFS(D21="Tek Disiplinli",J21,D21="Çok Disiplinli",J21*2,D21="Üniversite Sanayi İşbirlikli",J21*2,D21="",0)</f>
        <v>0</v>
      </c>
      <c r="J21" s="77" cm="1">
        <f t="array" ref="J21">_xlfn.IFS(C21="Danışman",K21,C21="Eş Danışman",K21/2,C21="",0)</f>
        <v>0</v>
      </c>
      <c r="K21" s="77" cm="1">
        <f t="array" ref="K21">_xlfn.IFS(B21="Doktora Tezi",15, B21="Uzmanlık Tezi",10,B21="Yüksek Lisans Tezi",7, B21="",0)</f>
        <v>0</v>
      </c>
    </row>
    <row r="22" spans="1:13" ht="36" customHeight="1">
      <c r="A22" s="26">
        <v>19</v>
      </c>
      <c r="B22" s="76"/>
      <c r="C22" s="76"/>
      <c r="D22" s="76"/>
      <c r="E22" s="102"/>
      <c r="F22" s="76"/>
      <c r="G22" s="63">
        <f t="shared" si="0"/>
        <v>0</v>
      </c>
      <c r="I22" s="77" cm="1">
        <f t="array" ref="I22">_xlfn.IFS(D22="Tek Disiplinli",J22,D22="Çok Disiplinli",J22*2,D22="Üniversite Sanayi İşbirlikli",J22*2,D22="",0)</f>
        <v>0</v>
      </c>
      <c r="J22" s="77" cm="1">
        <f t="array" ref="J22">_xlfn.IFS(C22="Danışman",K22,C22="Eş Danışman",K22/2,C22="",0)</f>
        <v>0</v>
      </c>
      <c r="K22" s="77" cm="1">
        <f t="array" ref="K22">_xlfn.IFS(B22="Doktora Tezi",15, B22="Uzmanlık Tezi",10,B22="Yüksek Lisans Tezi",7, B22="",0)</f>
        <v>0</v>
      </c>
      <c r="L22" s="60" t="s">
        <v>3</v>
      </c>
      <c r="M22" s="40" t="s">
        <v>79</v>
      </c>
    </row>
    <row r="23" spans="1:13" ht="36" customHeight="1">
      <c r="A23" s="27">
        <v>20</v>
      </c>
      <c r="B23" s="76"/>
      <c r="C23" s="76"/>
      <c r="D23" s="76"/>
      <c r="E23" s="102"/>
      <c r="F23" s="76"/>
      <c r="G23" s="63">
        <f t="shared" si="0"/>
        <v>0</v>
      </c>
      <c r="I23" s="77" cm="1">
        <f t="array" ref="I23">_xlfn.IFS(D23="Tek Disiplinli",J23,D23="Çok Disiplinli",J23*2,D23="Üniversite Sanayi İşbirlikli",J23*2,D23="",0)</f>
        <v>0</v>
      </c>
      <c r="J23" s="77" cm="1">
        <f t="array" ref="J23">_xlfn.IFS(C23="Danışman",K23,C23="Eş Danışman",K23/2,C23="",0)</f>
        <v>0</v>
      </c>
      <c r="K23" s="77" cm="1">
        <f t="array" ref="K23">_xlfn.IFS(B23="Doktora Tezi",15, B23="Uzmanlık Tezi",10,B23="Yüksek Lisans Tezi",7, B23="",0)</f>
        <v>0</v>
      </c>
      <c r="L23" s="60" t="s">
        <v>10</v>
      </c>
      <c r="M23" s="40" t="s">
        <v>80</v>
      </c>
    </row>
    <row r="24" spans="1:13" ht="36" customHeight="1">
      <c r="A24" s="26">
        <v>21</v>
      </c>
      <c r="B24" s="76"/>
      <c r="C24" s="76"/>
      <c r="D24" s="76"/>
      <c r="E24" s="102"/>
      <c r="F24" s="76"/>
      <c r="G24" s="63">
        <f t="shared" si="0"/>
        <v>0</v>
      </c>
      <c r="I24" s="77" cm="1">
        <f t="array" ref="I24">_xlfn.IFS(D24="Tek Disiplinli",J24,D24="Çok Disiplinli",J24*2,D24="Üniversite Sanayi İşbirlikli",J24*2,D24="",0)</f>
        <v>0</v>
      </c>
      <c r="J24" s="77" cm="1">
        <f t="array" ref="J24">_xlfn.IFS(C24="Danışman",K24,C24="Eş Danışman",K24/2,C24="",0)</f>
        <v>0</v>
      </c>
      <c r="K24" s="77" cm="1">
        <f t="array" ref="K24">_xlfn.IFS(B24="Doktora Tezi",15, B24="Uzmanlık Tezi",10,B24="Yüksek Lisans Tezi",7, B24="",0)</f>
        <v>0</v>
      </c>
    </row>
    <row r="25" spans="1:13" ht="36" customHeight="1">
      <c r="A25" s="27">
        <v>22</v>
      </c>
      <c r="B25" s="76"/>
      <c r="C25" s="76"/>
      <c r="D25" s="76"/>
      <c r="E25" s="102"/>
      <c r="F25" s="76"/>
      <c r="G25" s="63">
        <f t="shared" si="0"/>
        <v>0</v>
      </c>
      <c r="I25" s="77" cm="1">
        <f t="array" ref="I25">_xlfn.IFS(D25="Tek Disiplinli",J25,D25="Çok Disiplinli",J25*2,D25="Üniversite Sanayi İşbirlikli",J25*2,D25="",0)</f>
        <v>0</v>
      </c>
      <c r="J25" s="77" cm="1">
        <f t="array" ref="J25">_xlfn.IFS(C25="Danışman",K25,C25="Eş Danışman",K25/2,C25="",0)</f>
        <v>0</v>
      </c>
      <c r="K25" s="77" cm="1">
        <f t="array" ref="K25">_xlfn.IFS(B25="Doktora Tezi",15, B25="Uzmanlık Tezi",10,B25="Yüksek Lisans Tezi",7, B25="",0)</f>
        <v>0</v>
      </c>
      <c r="L25" s="53" t="s">
        <v>166</v>
      </c>
      <c r="M25" s="40" t="s">
        <v>91</v>
      </c>
    </row>
    <row r="26" spans="1:13" ht="36" customHeight="1">
      <c r="A26" s="26">
        <v>23</v>
      </c>
      <c r="B26" s="76"/>
      <c r="C26" s="76"/>
      <c r="D26" s="76"/>
      <c r="E26" s="102"/>
      <c r="F26" s="76"/>
      <c r="G26" s="63">
        <f t="shared" si="0"/>
        <v>0</v>
      </c>
      <c r="I26" s="77" cm="1">
        <f t="array" ref="I26">_xlfn.IFS(D26="Tek Disiplinli",J26,D26="Çok Disiplinli",J26*2,D26="Üniversite Sanayi İşbirlikli",J26*2,D26="",0)</f>
        <v>0</v>
      </c>
      <c r="J26" s="77" cm="1">
        <f t="array" ref="J26">_xlfn.IFS(C26="Danışman",K26,C26="Eş Danışman",K26/2,C26="",0)</f>
        <v>0</v>
      </c>
      <c r="K26" s="77" cm="1">
        <f t="array" ref="K26">_xlfn.IFS(B26="Doktora Tezi",15, B26="Uzmanlık Tezi",10,B26="Yüksek Lisans Tezi",7, B26="",0)</f>
        <v>0</v>
      </c>
      <c r="L26" s="53" t="s">
        <v>167</v>
      </c>
      <c r="M26" s="40" t="s">
        <v>90</v>
      </c>
    </row>
    <row r="27" spans="1:13" ht="36" customHeight="1">
      <c r="A27" s="27">
        <v>24</v>
      </c>
      <c r="B27" s="76"/>
      <c r="C27" s="76"/>
      <c r="D27" s="76"/>
      <c r="E27" s="102"/>
      <c r="F27" s="76"/>
      <c r="G27" s="63">
        <f t="shared" si="0"/>
        <v>0</v>
      </c>
      <c r="I27" s="77" cm="1">
        <f t="array" ref="I27">_xlfn.IFS(D27="Tek Disiplinli",J27,D27="Çok Disiplinli",J27*2,D27="Üniversite Sanayi İşbirlikli",J27*2,D27="",0)</f>
        <v>0</v>
      </c>
      <c r="J27" s="77" cm="1">
        <f t="array" ref="J27">_xlfn.IFS(C27="Danışman",K27,C27="Eş Danışman",K27/2,C27="",0)</f>
        <v>0</v>
      </c>
      <c r="K27" s="77" cm="1">
        <f t="array" ref="K27">_xlfn.IFS(B27="Doktora Tezi",15, B27="Uzmanlık Tezi",10,B27="Yüksek Lisans Tezi",7, B27="",0)</f>
        <v>0</v>
      </c>
      <c r="L27" s="53" t="s">
        <v>168</v>
      </c>
    </row>
    <row r="28" spans="1:13" ht="36" customHeight="1">
      <c r="A28" s="26">
        <v>25</v>
      </c>
      <c r="B28" s="76"/>
      <c r="C28" s="76"/>
      <c r="D28" s="76"/>
      <c r="E28" s="102"/>
      <c r="F28" s="76"/>
      <c r="G28" s="63">
        <f t="shared" si="0"/>
        <v>0</v>
      </c>
      <c r="I28" s="77" cm="1">
        <f t="array" ref="I28">_xlfn.IFS(D28="Tek Disiplinli",J28,D28="Çok Disiplinli",J28*2,D28="Üniversite Sanayi İşbirlikli",J28*2,D28="",0)</f>
        <v>0</v>
      </c>
      <c r="J28" s="77" cm="1">
        <f t="array" ref="J28">_xlfn.IFS(C28="Danışman",K28,C28="Eş Danışman",K28/2,C28="",0)</f>
        <v>0</v>
      </c>
      <c r="K28" s="77" cm="1">
        <f t="array" ref="K28">_xlfn.IFS(B28="Doktora Tezi",15, B28="Uzmanlık Tezi",10,B28="Yüksek Lisans Tezi",7, B28="",0)</f>
        <v>0</v>
      </c>
    </row>
    <row r="29" spans="1:13" ht="36" customHeight="1">
      <c r="A29" s="27">
        <v>26</v>
      </c>
      <c r="B29" s="76"/>
      <c r="C29" s="76"/>
      <c r="D29" s="76"/>
      <c r="E29" s="102"/>
      <c r="F29" s="76"/>
      <c r="G29" s="63">
        <f t="shared" si="0"/>
        <v>0</v>
      </c>
      <c r="I29" s="77" cm="1">
        <f t="array" ref="I29">_xlfn.IFS(D29="Tek Disiplinli",J29,D29="Çok Disiplinli",J29*2,D29="Üniversite Sanayi İşbirlikli",J29*2,D29="",0)</f>
        <v>0</v>
      </c>
      <c r="J29" s="77" cm="1">
        <f t="array" ref="J29">_xlfn.IFS(C29="Danışman",K29,C29="Eş Danışman",K29/2,C29="",0)</f>
        <v>0</v>
      </c>
      <c r="K29" s="77" cm="1">
        <f t="array" ref="K29">_xlfn.IFS(B29="Doktora Tezi",15, B29="Uzmanlık Tezi",10,B29="Yüksek Lisans Tezi",7, B29="",0)</f>
        <v>0</v>
      </c>
      <c r="L29" s="60" t="s">
        <v>163</v>
      </c>
    </row>
    <row r="30" spans="1:13" ht="36" customHeight="1">
      <c r="A30" s="26">
        <v>27</v>
      </c>
      <c r="B30" s="76"/>
      <c r="C30" s="76"/>
      <c r="D30" s="76"/>
      <c r="E30" s="102"/>
      <c r="F30" s="76"/>
      <c r="G30" s="63">
        <f t="shared" si="0"/>
        <v>0</v>
      </c>
      <c r="I30" s="77" cm="1">
        <f t="array" ref="I30">_xlfn.IFS(D30="Tek Disiplinli",J30,D30="Çok Disiplinli",J30*2,D30="Üniversite Sanayi İşbirlikli",J30*2,D30="",0)</f>
        <v>0</v>
      </c>
      <c r="J30" s="77" cm="1">
        <f t="array" ref="J30">_xlfn.IFS(C30="Danışman",K30,C30="Eş Danışman",K30/2,C30="",0)</f>
        <v>0</v>
      </c>
      <c r="K30" s="77" cm="1">
        <f t="array" ref="K30">_xlfn.IFS(B30="Doktora Tezi",15, B30="Uzmanlık Tezi",10,B30="Yüksek Lisans Tezi",7, B30="",0)</f>
        <v>0</v>
      </c>
      <c r="L30" s="60" t="s">
        <v>164</v>
      </c>
    </row>
    <row r="31" spans="1:13" ht="36" customHeight="1">
      <c r="A31" s="27">
        <v>28</v>
      </c>
      <c r="B31" s="76"/>
      <c r="C31" s="76"/>
      <c r="D31" s="76"/>
      <c r="E31" s="102"/>
      <c r="F31" s="76"/>
      <c r="G31" s="63">
        <f t="shared" si="0"/>
        <v>0</v>
      </c>
      <c r="I31" s="77" cm="1">
        <f t="array" ref="I31">_xlfn.IFS(D31="Tek Disiplinli",J31,D31="Çok Disiplinli",J31*2,D31="Üniversite Sanayi İşbirlikli",J31*2,D31="",0)</f>
        <v>0</v>
      </c>
      <c r="J31" s="77" cm="1">
        <f t="array" ref="J31">_xlfn.IFS(C31="Danışman",K31,C31="Eş Danışman",K31/2,C31="",0)</f>
        <v>0</v>
      </c>
      <c r="K31" s="77" cm="1">
        <f t="array" ref="K31">_xlfn.IFS(B31="Doktora Tezi",15, B31="Uzmanlık Tezi",10,B31="Yüksek Lisans Tezi",7, B31="",0)</f>
        <v>0</v>
      </c>
      <c r="L31" s="60" t="s">
        <v>165</v>
      </c>
    </row>
    <row r="32" spans="1:13" ht="36" customHeight="1">
      <c r="A32" s="26">
        <v>29</v>
      </c>
      <c r="B32" s="76"/>
      <c r="C32" s="76"/>
      <c r="D32" s="76"/>
      <c r="E32" s="102"/>
      <c r="F32" s="76"/>
      <c r="G32" s="63">
        <f t="shared" si="0"/>
        <v>0</v>
      </c>
      <c r="I32" s="77" cm="1">
        <f t="array" ref="I32">_xlfn.IFS(D32="Tek Disiplinli",J32,D32="Çok Disiplinli",J32*2,D32="Üniversite Sanayi İşbirlikli",J32*2,D32="",0)</f>
        <v>0</v>
      </c>
      <c r="J32" s="77" cm="1">
        <f t="array" ref="J32">_xlfn.IFS(C32="Danışman",K32,C32="Eş Danışman",K32/2,C32="",0)</f>
        <v>0</v>
      </c>
      <c r="K32" s="77" cm="1">
        <f t="array" ref="K32">_xlfn.IFS(B32="Doktora Tezi",15, B32="Uzmanlık Tezi",10,B32="Yüksek Lisans Tezi",7, B32="",0)</f>
        <v>0</v>
      </c>
    </row>
    <row r="33" spans="1:11" ht="36" customHeight="1">
      <c r="A33" s="27">
        <v>30</v>
      </c>
      <c r="B33" s="76"/>
      <c r="C33" s="76"/>
      <c r="D33" s="76"/>
      <c r="E33" s="102"/>
      <c r="F33" s="76"/>
      <c r="G33" s="63">
        <f t="shared" si="0"/>
        <v>0</v>
      </c>
      <c r="I33" s="77" cm="1">
        <f t="array" ref="I33">_xlfn.IFS(D33="Tek Disiplinli",J33,D33="Çok Disiplinli",J33*2,D33="Üniversite Sanayi İşbirlikli",J33*2,D33="",0)</f>
        <v>0</v>
      </c>
      <c r="J33" s="77" cm="1">
        <f t="array" ref="J33">_xlfn.IFS(C33="Danışman",K33,C33="Eş Danışman",K33/2,C33="",0)</f>
        <v>0</v>
      </c>
      <c r="K33" s="77" cm="1">
        <f t="array" ref="K33">_xlfn.IFS(B33="Doktora Tezi",15, B33="Uzmanlık Tezi",10,B33="Yüksek Lisans Tezi",7, B33="",0)</f>
        <v>0</v>
      </c>
    </row>
    <row r="34" spans="1:11" ht="36" customHeight="1">
      <c r="A34" s="26">
        <v>31</v>
      </c>
      <c r="B34" s="76"/>
      <c r="C34" s="76"/>
      <c r="D34" s="76"/>
      <c r="E34" s="102"/>
      <c r="F34" s="76"/>
      <c r="G34" s="63">
        <f t="shared" si="0"/>
        <v>0</v>
      </c>
      <c r="I34" s="77" cm="1">
        <f t="array" ref="I34">_xlfn.IFS(D34="Tek Disiplinli",J34,D34="Çok Disiplinli",J34*2,D34="Üniversite Sanayi İşbirlikli",J34*2,D34="",0)</f>
        <v>0</v>
      </c>
      <c r="J34" s="77" cm="1">
        <f t="array" ref="J34">_xlfn.IFS(C34="Danışman",K34,C34="Eş Danışman",K34/2,C34="",0)</f>
        <v>0</v>
      </c>
      <c r="K34" s="77" cm="1">
        <f t="array" ref="K34">_xlfn.IFS(B34="Doktora Tezi",15, B34="Uzmanlık Tezi",10,B34="Yüksek Lisans Tezi",7, B34="",0)</f>
        <v>0</v>
      </c>
    </row>
    <row r="35" spans="1:11" ht="36" customHeight="1">
      <c r="A35" s="27">
        <v>32</v>
      </c>
      <c r="B35" s="76"/>
      <c r="C35" s="76"/>
      <c r="D35" s="76"/>
      <c r="E35" s="102"/>
      <c r="F35" s="76"/>
      <c r="G35" s="63">
        <f t="shared" si="0"/>
        <v>0</v>
      </c>
      <c r="I35" s="77" cm="1">
        <f t="array" ref="I35">_xlfn.IFS(D35="Tek Disiplinli",J35,D35="Çok Disiplinli",J35*2,D35="Üniversite Sanayi İşbirlikli",J35*2,D35="",0)</f>
        <v>0</v>
      </c>
      <c r="J35" s="77" cm="1">
        <f t="array" ref="J35">_xlfn.IFS(C35="Danışman",K35,C35="Eş Danışman",K35/2,C35="",0)</f>
        <v>0</v>
      </c>
      <c r="K35" s="77" cm="1">
        <f t="array" ref="K35">_xlfn.IFS(B35="Doktora Tezi",15, B35="Uzmanlık Tezi",10,B35="Yüksek Lisans Tezi",7, B35="",0)</f>
        <v>0</v>
      </c>
    </row>
    <row r="36" spans="1:11" ht="36" customHeight="1">
      <c r="A36" s="26">
        <v>33</v>
      </c>
      <c r="B36" s="76"/>
      <c r="C36" s="76"/>
      <c r="D36" s="76"/>
      <c r="E36" s="102"/>
      <c r="F36" s="76"/>
      <c r="G36" s="63">
        <f t="shared" si="0"/>
        <v>0</v>
      </c>
      <c r="I36" s="77" cm="1">
        <f t="array" ref="I36">_xlfn.IFS(D36="Tek Disiplinli",J36,D36="Çok Disiplinli",J36*2,D36="Üniversite Sanayi İşbirlikli",J36*2,D36="",0)</f>
        <v>0</v>
      </c>
      <c r="J36" s="77" cm="1">
        <f t="array" ref="J36">_xlfn.IFS(C36="Danışman",K36,C36="Eş Danışman",K36/2,C36="",0)</f>
        <v>0</v>
      </c>
      <c r="K36" s="77" cm="1">
        <f t="array" ref="K36">_xlfn.IFS(B36="Doktora Tezi",15, B36="Uzmanlık Tezi",10,B36="Yüksek Lisans Tezi",7, B36="",0)</f>
        <v>0</v>
      </c>
    </row>
    <row r="37" spans="1:11" ht="36" customHeight="1">
      <c r="A37" s="27">
        <v>34</v>
      </c>
      <c r="B37" s="76"/>
      <c r="C37" s="76"/>
      <c r="D37" s="76"/>
      <c r="E37" s="102"/>
      <c r="F37" s="76"/>
      <c r="G37" s="63">
        <f t="shared" si="0"/>
        <v>0</v>
      </c>
      <c r="I37" s="77" cm="1">
        <f t="array" ref="I37">_xlfn.IFS(D37="Tek Disiplinli",J37,D37="Çok Disiplinli",J37*2,D37="Üniversite Sanayi İşbirlikli",J37*2,D37="",0)</f>
        <v>0</v>
      </c>
      <c r="J37" s="77" cm="1">
        <f t="array" ref="J37">_xlfn.IFS(C37="Danışman",K37,C37="Eş Danışman",K37/2,C37="",0)</f>
        <v>0</v>
      </c>
      <c r="K37" s="77" cm="1">
        <f t="array" ref="K37">_xlfn.IFS(B37="Doktora Tezi",15, B37="Uzmanlık Tezi",10,B37="Yüksek Lisans Tezi",7, B37="",0)</f>
        <v>0</v>
      </c>
    </row>
    <row r="38" spans="1:11" ht="36" customHeight="1">
      <c r="A38" s="26">
        <v>35</v>
      </c>
      <c r="B38" s="76"/>
      <c r="C38" s="76"/>
      <c r="D38" s="76"/>
      <c r="E38" s="102"/>
      <c r="F38" s="76"/>
      <c r="G38" s="63">
        <f t="shared" si="0"/>
        <v>0</v>
      </c>
      <c r="I38" s="77" cm="1">
        <f t="array" ref="I38">_xlfn.IFS(D38="Tek Disiplinli",J38,D38="Çok Disiplinli",J38*2,D38="Üniversite Sanayi İşbirlikli",J38*2,D38="",0)</f>
        <v>0</v>
      </c>
      <c r="J38" s="77" cm="1">
        <f t="array" ref="J38">_xlfn.IFS(C38="Danışman",K38,C38="Eş Danışman",K38/2,C38="",0)</f>
        <v>0</v>
      </c>
      <c r="K38" s="77" cm="1">
        <f t="array" ref="K38">_xlfn.IFS(B38="Doktora Tezi",15, B38="Uzmanlık Tezi",10,B38="Yüksek Lisans Tezi",7, B38="",0)</f>
        <v>0</v>
      </c>
    </row>
    <row r="39" spans="1:11" ht="36" customHeight="1">
      <c r="A39" s="27">
        <v>36</v>
      </c>
      <c r="B39" s="76"/>
      <c r="C39" s="76"/>
      <c r="D39" s="76"/>
      <c r="E39" s="102"/>
      <c r="F39" s="76"/>
      <c r="G39" s="63">
        <f t="shared" si="0"/>
        <v>0</v>
      </c>
      <c r="I39" s="77" cm="1">
        <f t="array" ref="I39">_xlfn.IFS(D39="Tek Disiplinli",J39,D39="Çok Disiplinli",J39*2,D39="Üniversite Sanayi İşbirlikli",J39*2,D39="",0)</f>
        <v>0</v>
      </c>
      <c r="J39" s="77" cm="1">
        <f t="array" ref="J39">_xlfn.IFS(C39="Danışman",K39,C39="Eş Danışman",K39/2,C39="",0)</f>
        <v>0</v>
      </c>
      <c r="K39" s="77" cm="1">
        <f t="array" ref="K39">_xlfn.IFS(B39="Doktora Tezi",15, B39="Uzmanlık Tezi",10,B39="Yüksek Lisans Tezi",7, B39="",0)</f>
        <v>0</v>
      </c>
    </row>
    <row r="40" spans="1:11" ht="36" customHeight="1">
      <c r="A40" s="26">
        <v>37</v>
      </c>
      <c r="B40" s="76"/>
      <c r="C40" s="76"/>
      <c r="D40" s="76"/>
      <c r="E40" s="102"/>
      <c r="F40" s="76"/>
      <c r="G40" s="63">
        <f t="shared" si="0"/>
        <v>0</v>
      </c>
      <c r="I40" s="77" cm="1">
        <f t="array" ref="I40">_xlfn.IFS(D40="Tek Disiplinli",J40,D40="Çok Disiplinli",J40*2,D40="Üniversite Sanayi İşbirlikli",J40*2,D40="",0)</f>
        <v>0</v>
      </c>
      <c r="J40" s="77" cm="1">
        <f t="array" ref="J40">_xlfn.IFS(C40="Danışman",K40,C40="Eş Danışman",K40/2,C40="",0)</f>
        <v>0</v>
      </c>
      <c r="K40" s="77" cm="1">
        <f t="array" ref="K40">_xlfn.IFS(B40="Doktora Tezi",15, B40="Uzmanlık Tezi",10,B40="Yüksek Lisans Tezi",7, B40="",0)</f>
        <v>0</v>
      </c>
    </row>
    <row r="41" spans="1:11" ht="36" customHeight="1">
      <c r="A41" s="27">
        <v>38</v>
      </c>
      <c r="B41" s="76"/>
      <c r="C41" s="76"/>
      <c r="D41" s="76"/>
      <c r="E41" s="102"/>
      <c r="F41" s="76"/>
      <c r="G41" s="63">
        <f t="shared" si="0"/>
        <v>0</v>
      </c>
      <c r="I41" s="77" cm="1">
        <f t="array" ref="I41">_xlfn.IFS(D41="Tek Disiplinli",J41,D41="Çok Disiplinli",J41*2,D41="Üniversite Sanayi İşbirlikli",J41*2,D41="",0)</f>
        <v>0</v>
      </c>
      <c r="J41" s="77" cm="1">
        <f t="array" ref="J41">_xlfn.IFS(C41="Danışman",K41,C41="Eş Danışman",K41/2,C41="",0)</f>
        <v>0</v>
      </c>
      <c r="K41" s="77" cm="1">
        <f t="array" ref="K41">_xlfn.IFS(B41="Doktora Tezi",15, B41="Uzmanlık Tezi",10,B41="Yüksek Lisans Tezi",7, B41="",0)</f>
        <v>0</v>
      </c>
    </row>
    <row r="42" spans="1:11" ht="36" customHeight="1">
      <c r="A42" s="26">
        <v>39</v>
      </c>
      <c r="B42" s="76"/>
      <c r="C42" s="76"/>
      <c r="D42" s="76"/>
      <c r="E42" s="102"/>
      <c r="F42" s="76"/>
      <c r="G42" s="63">
        <f t="shared" si="0"/>
        <v>0</v>
      </c>
      <c r="I42" s="77" cm="1">
        <f t="array" ref="I42">_xlfn.IFS(D42="Tek Disiplinli",J42,D42="Çok Disiplinli",J42*2,D42="Üniversite Sanayi İşbirlikli",J42*2,D42="",0)</f>
        <v>0</v>
      </c>
      <c r="J42" s="77" cm="1">
        <f t="array" ref="J42">_xlfn.IFS(C42="Danışman",K42,C42="Eş Danışman",K42/2,C42="",0)</f>
        <v>0</v>
      </c>
      <c r="K42" s="77" cm="1">
        <f t="array" ref="K42">_xlfn.IFS(B42="Doktora Tezi",15, B42="Uzmanlık Tezi",10,B42="Yüksek Lisans Tezi",7, B42="",0)</f>
        <v>0</v>
      </c>
    </row>
    <row r="43" spans="1:11" ht="36" customHeight="1">
      <c r="A43" s="27">
        <v>40</v>
      </c>
      <c r="B43" s="76"/>
      <c r="C43" s="76"/>
      <c r="D43" s="76"/>
      <c r="E43" s="102"/>
      <c r="F43" s="76"/>
      <c r="G43" s="63">
        <f t="shared" si="0"/>
        <v>0</v>
      </c>
      <c r="I43" s="77" cm="1">
        <f t="array" ref="I43">_xlfn.IFS(D43="Tek Disiplinli",J43,D43="Çok Disiplinli",J43*2,D43="Üniversite Sanayi İşbirlikli",J43*2,D43="",0)</f>
        <v>0</v>
      </c>
      <c r="J43" s="77" cm="1">
        <f t="array" ref="J43">_xlfn.IFS(C43="Danışman",K43,C43="Eş Danışman",K43/2,C43="",0)</f>
        <v>0</v>
      </c>
      <c r="K43" s="77" cm="1">
        <f t="array" ref="K43">_xlfn.IFS(B43="Doktora Tezi",15, B43="Uzmanlık Tezi",10,B43="Yüksek Lisans Tezi",7, B43="",0)</f>
        <v>0</v>
      </c>
    </row>
    <row r="44" spans="1:11">
      <c r="A44" s="26">
        <v>41</v>
      </c>
      <c r="B44" s="76"/>
      <c r="C44" s="76"/>
      <c r="D44" s="76"/>
      <c r="E44" s="102"/>
      <c r="F44" s="76"/>
      <c r="G44" s="63">
        <f t="shared" si="0"/>
        <v>0</v>
      </c>
      <c r="I44" s="77" cm="1">
        <f t="array" ref="I44">_xlfn.IFS(D44="Tek Disiplinli",J44,D44="Çok Disiplinli",J44*2,D44="Üniversite Sanayi İşbirlikli",J44*2,D44="",0)</f>
        <v>0</v>
      </c>
      <c r="J44" s="77" cm="1">
        <f t="array" ref="J44">_xlfn.IFS(C44="Danışman",K44,C44="Eş Danışman",K44/2,C44="",0)</f>
        <v>0</v>
      </c>
      <c r="K44" s="77" cm="1">
        <f t="array" ref="K44">_xlfn.IFS(B44="Doktora Tezi",15, B44="Uzmanlık Tezi",10,B44="Yüksek Lisans Tezi",7, B44="",0)</f>
        <v>0</v>
      </c>
    </row>
    <row r="45" spans="1:11">
      <c r="A45" s="27">
        <v>42</v>
      </c>
      <c r="B45" s="76"/>
      <c r="C45" s="76"/>
      <c r="D45" s="76"/>
      <c r="E45" s="102"/>
      <c r="F45" s="76"/>
      <c r="G45" s="63">
        <f t="shared" si="0"/>
        <v>0</v>
      </c>
      <c r="I45" s="77" cm="1">
        <f t="array" ref="I45">_xlfn.IFS(D45="Tek Disiplinli",J45,D45="Çok Disiplinli",J45*2,D45="Üniversite Sanayi İşbirlikli",J45*2,D45="",0)</f>
        <v>0</v>
      </c>
      <c r="J45" s="77" cm="1">
        <f t="array" ref="J45">_xlfn.IFS(C45="Danışman",K45,C45="Eş Danışman",K45/2,C45="",0)</f>
        <v>0</v>
      </c>
      <c r="K45" s="77" cm="1">
        <f t="array" ref="K45">_xlfn.IFS(B45="Doktora Tezi",15, B45="Uzmanlık Tezi",10,B45="Yüksek Lisans Tezi",7, B45="",0)</f>
        <v>0</v>
      </c>
    </row>
    <row r="46" spans="1:11">
      <c r="A46" s="26">
        <v>43</v>
      </c>
      <c r="B46" s="76"/>
      <c r="C46" s="76"/>
      <c r="D46" s="76"/>
      <c r="E46" s="102"/>
      <c r="F46" s="76"/>
      <c r="G46" s="63">
        <f t="shared" si="0"/>
        <v>0</v>
      </c>
      <c r="I46" s="77" cm="1">
        <f t="array" ref="I46">_xlfn.IFS(D46="Tek Disiplinli",J46,D46="Çok Disiplinli",J46*2,D46="Üniversite Sanayi İşbirlikli",J46*2,D46="",0)</f>
        <v>0</v>
      </c>
      <c r="J46" s="77" cm="1">
        <f t="array" ref="J46">_xlfn.IFS(C46="Danışman",K46,C46="Eş Danışman",K46/2,C46="",0)</f>
        <v>0</v>
      </c>
      <c r="K46" s="77" cm="1">
        <f t="array" ref="K46">_xlfn.IFS(B46="Doktora Tezi",15, B46="Uzmanlık Tezi",10,B46="Yüksek Lisans Tezi",7, B46="",0)</f>
        <v>0</v>
      </c>
    </row>
    <row r="47" spans="1:11">
      <c r="A47" s="27">
        <v>44</v>
      </c>
      <c r="B47" s="76"/>
      <c r="C47" s="76"/>
      <c r="D47" s="76"/>
      <c r="E47" s="102"/>
      <c r="F47" s="76"/>
      <c r="G47" s="63">
        <f t="shared" si="0"/>
        <v>0</v>
      </c>
      <c r="I47" s="77" cm="1">
        <f t="array" ref="I47">_xlfn.IFS(D47="Tek Disiplinli",J47,D47="Çok Disiplinli",J47*2,D47="Üniversite Sanayi İşbirlikli",J47*2,D47="",0)</f>
        <v>0</v>
      </c>
      <c r="J47" s="77" cm="1">
        <f t="array" ref="J47">_xlfn.IFS(C47="Danışman",K47,C47="Eş Danışman",K47/2,C47="",0)</f>
        <v>0</v>
      </c>
      <c r="K47" s="77" cm="1">
        <f t="array" ref="K47">_xlfn.IFS(B47="Doktora Tezi",15, B47="Uzmanlık Tezi",10,B47="Yüksek Lisans Tezi",7, B47="",0)</f>
        <v>0</v>
      </c>
    </row>
    <row r="48" spans="1:11">
      <c r="A48" s="26">
        <v>45</v>
      </c>
      <c r="B48" s="76"/>
      <c r="C48" s="76"/>
      <c r="D48" s="76"/>
      <c r="E48" s="102"/>
      <c r="F48" s="76"/>
      <c r="G48" s="63">
        <f t="shared" si="0"/>
        <v>0</v>
      </c>
      <c r="I48" s="77" cm="1">
        <f t="array" ref="I48">_xlfn.IFS(D48="Tek Disiplinli",J48,D48="Çok Disiplinli",J48*2,D48="Üniversite Sanayi İşbirlikli",J48*2,D48="",0)</f>
        <v>0</v>
      </c>
      <c r="J48" s="77" cm="1">
        <f t="array" ref="J48">_xlfn.IFS(C48="Danışman",K48,C48="Eş Danışman",K48/2,C48="",0)</f>
        <v>0</v>
      </c>
      <c r="K48" s="77" cm="1">
        <f t="array" ref="K48">_xlfn.IFS(B48="Doktora Tezi",15, B48="Uzmanlık Tezi",10,B48="Yüksek Lisans Tezi",7, B48="",0)</f>
        <v>0</v>
      </c>
    </row>
    <row r="49" spans="1:11">
      <c r="A49" s="27">
        <v>46</v>
      </c>
      <c r="B49" s="76"/>
      <c r="C49" s="76"/>
      <c r="D49" s="76"/>
      <c r="E49" s="102"/>
      <c r="F49" s="76"/>
      <c r="G49" s="63">
        <f t="shared" si="0"/>
        <v>0</v>
      </c>
      <c r="I49" s="77" cm="1">
        <f t="array" ref="I49">_xlfn.IFS(D49="Tek Disiplinli",J49,D49="Çok Disiplinli",J49*2,D49="Üniversite Sanayi İşbirlikli",J49*2,D49="",0)</f>
        <v>0</v>
      </c>
      <c r="J49" s="77" cm="1">
        <f t="array" ref="J49">_xlfn.IFS(C49="Danışman",K49,C49="Eş Danışman",K49/2,C49="",0)</f>
        <v>0</v>
      </c>
      <c r="K49" s="77" cm="1">
        <f t="array" ref="K49">_xlfn.IFS(B49="Doktora Tezi",15, B49="Uzmanlık Tezi",10,B49="Yüksek Lisans Tezi",7, B49="",0)</f>
        <v>0</v>
      </c>
    </row>
    <row r="50" spans="1:11">
      <c r="A50" s="26">
        <v>47</v>
      </c>
      <c r="B50" s="76"/>
      <c r="C50" s="76"/>
      <c r="D50" s="76"/>
      <c r="E50" s="102"/>
      <c r="F50" s="76"/>
      <c r="G50" s="63">
        <f t="shared" si="0"/>
        <v>0</v>
      </c>
      <c r="I50" s="77" cm="1">
        <f t="array" ref="I50">_xlfn.IFS(D50="Tek Disiplinli",J50,D50="Çok Disiplinli",J50*2,D50="Üniversite Sanayi İşbirlikli",J50*2,D50="",0)</f>
        <v>0</v>
      </c>
      <c r="J50" s="77" cm="1">
        <f t="array" ref="J50">_xlfn.IFS(C50="Danışman",K50,C50="Eş Danışman",K50/2,C50="",0)</f>
        <v>0</v>
      </c>
      <c r="K50" s="77" cm="1">
        <f t="array" ref="K50">_xlfn.IFS(B50="Doktora Tezi",15, B50="Uzmanlık Tezi",10,B50="Yüksek Lisans Tezi",7, B50="",0)</f>
        <v>0</v>
      </c>
    </row>
    <row r="51" spans="1:11">
      <c r="A51" s="26">
        <v>48</v>
      </c>
      <c r="B51" s="76"/>
      <c r="C51" s="76"/>
      <c r="D51" s="76"/>
      <c r="E51" s="102"/>
      <c r="F51" s="76"/>
      <c r="G51" s="63">
        <f t="shared" si="0"/>
        <v>0</v>
      </c>
      <c r="I51" s="77" cm="1">
        <f t="array" ref="I51">_xlfn.IFS(D51="Tek Disiplinli",J51,D51="Çok Disiplinli",J51*2,D51="Üniversite Sanayi İşbirlikli",J51*2,D51="",0)</f>
        <v>0</v>
      </c>
      <c r="J51" s="77" cm="1">
        <f t="array" ref="J51">_xlfn.IFS(C51="Danışman",K51,C51="Eş Danışman",K51/2,C51="",0)</f>
        <v>0</v>
      </c>
      <c r="K51" s="77" cm="1">
        <f t="array" ref="K51">_xlfn.IFS(B51="Doktora Tezi",15, B51="Uzmanlık Tezi",10,B51="Yüksek Lisans Tezi",7, B51="",0)</f>
        <v>0</v>
      </c>
    </row>
    <row r="52" spans="1:11">
      <c r="A52" s="27">
        <v>49</v>
      </c>
      <c r="B52" s="76"/>
      <c r="C52" s="76"/>
      <c r="D52" s="76"/>
      <c r="E52" s="102"/>
      <c r="F52" s="76"/>
      <c r="G52" s="63">
        <f t="shared" si="0"/>
        <v>0</v>
      </c>
      <c r="I52" s="77" cm="1">
        <f t="array" ref="I52">_xlfn.IFS(D52="Tek Disiplinli",J52,D52="Çok Disiplinli",J52*2,D52="Üniversite Sanayi İşbirlikli",J52*2,D52="",0)</f>
        <v>0</v>
      </c>
      <c r="J52" s="77" cm="1">
        <f t="array" ref="J52">_xlfn.IFS(C52="Danışman",K52,C52="Eş Danışman",K52/2,C52="",0)</f>
        <v>0</v>
      </c>
      <c r="K52" s="77" cm="1">
        <f t="array" ref="K52">_xlfn.IFS(B52="Doktora Tezi",15, B52="Uzmanlık Tezi",10,B52="Yüksek Lisans Tezi",7, B52="",0)</f>
        <v>0</v>
      </c>
    </row>
    <row r="53" spans="1:11">
      <c r="A53" s="26">
        <v>50</v>
      </c>
      <c r="B53" s="76"/>
      <c r="C53" s="76"/>
      <c r="D53" s="76"/>
      <c r="E53" s="102"/>
      <c r="F53" s="76"/>
      <c r="G53" s="63">
        <f t="shared" si="0"/>
        <v>0</v>
      </c>
      <c r="I53" s="77" cm="1">
        <f t="array" ref="I53">_xlfn.IFS(D53="Tek Disiplinli",J53,D53="Çok Disiplinli",J53*2,D53="Üniversite Sanayi İşbirlikli",J53*2,D53="",0)</f>
        <v>0</v>
      </c>
      <c r="J53" s="77" cm="1">
        <f t="array" ref="J53">_xlfn.IFS(C53="Danışman",K53,C53="Eş Danışman",K53/2,C53="",0)</f>
        <v>0</v>
      </c>
      <c r="K53" s="77" cm="1">
        <f t="array" ref="K53">_xlfn.IFS(B53="Doktora Tezi",15, B53="Uzmanlık Tezi",10,B53="Yüksek Lisans Tezi",7, B53="",0)</f>
        <v>0</v>
      </c>
    </row>
    <row r="54" spans="1:11">
      <c r="A54" s="26">
        <v>51</v>
      </c>
      <c r="B54" s="76"/>
      <c r="C54" s="76"/>
      <c r="D54" s="76"/>
      <c r="E54" s="102"/>
      <c r="F54" s="76"/>
      <c r="G54" s="63">
        <f t="shared" si="0"/>
        <v>0</v>
      </c>
      <c r="I54" s="77" cm="1">
        <f t="array" ref="I54">_xlfn.IFS(D54="Tek Disiplinli",J54,D54="Çok Disiplinli",J54*2,D54="Üniversite Sanayi İşbirlikli",J54*2,D54="",0)</f>
        <v>0</v>
      </c>
      <c r="J54" s="77" cm="1">
        <f t="array" ref="J54">_xlfn.IFS(C54="Danışman",K54,C54="Eş Danışman",K54/2,C54="",0)</f>
        <v>0</v>
      </c>
      <c r="K54" s="77" cm="1">
        <f t="array" ref="K54">_xlfn.IFS(B54="Doktora Tezi",15, B54="Uzmanlık Tezi",10,B54="Yüksek Lisans Tezi",7, B54="",0)</f>
        <v>0</v>
      </c>
    </row>
    <row r="55" spans="1:11">
      <c r="A55" s="27">
        <v>52</v>
      </c>
      <c r="B55" s="76"/>
      <c r="C55" s="76"/>
      <c r="D55" s="76"/>
      <c r="E55" s="102"/>
      <c r="F55" s="76"/>
      <c r="G55" s="63">
        <f t="shared" si="0"/>
        <v>0</v>
      </c>
      <c r="I55" s="77" cm="1">
        <f t="array" ref="I55">_xlfn.IFS(D55="Tek Disiplinli",J55,D55="Çok Disiplinli",J55*2,D55="Üniversite Sanayi İşbirlikli",J55*2,D55="",0)</f>
        <v>0</v>
      </c>
      <c r="J55" s="77" cm="1">
        <f t="array" ref="J55">_xlfn.IFS(C55="Danışman",K55,C55="Eş Danışman",K55/2,C55="",0)</f>
        <v>0</v>
      </c>
      <c r="K55" s="77" cm="1">
        <f t="array" ref="K55">_xlfn.IFS(B55="Doktora Tezi",15, B55="Uzmanlık Tezi",10,B55="Yüksek Lisans Tezi",7, B55="",0)</f>
        <v>0</v>
      </c>
    </row>
    <row r="56" spans="1:11">
      <c r="A56" s="26">
        <v>53</v>
      </c>
      <c r="B56" s="76"/>
      <c r="C56" s="76"/>
      <c r="D56" s="76"/>
      <c r="E56" s="102"/>
      <c r="F56" s="76"/>
      <c r="G56" s="63">
        <f t="shared" si="0"/>
        <v>0</v>
      </c>
      <c r="I56" s="77" cm="1">
        <f t="array" ref="I56">_xlfn.IFS(D56="Tek Disiplinli",J56,D56="Çok Disiplinli",J56*2,D56="Üniversite Sanayi İşbirlikli",J56*2,D56="",0)</f>
        <v>0</v>
      </c>
      <c r="J56" s="77" cm="1">
        <f t="array" ref="J56">_xlfn.IFS(C56="Danışman",K56,C56="Eş Danışman",K56/2,C56="",0)</f>
        <v>0</v>
      </c>
      <c r="K56" s="77" cm="1">
        <f t="array" ref="K56">_xlfn.IFS(B56="Doktora Tezi",15, B56="Uzmanlık Tezi",10,B56="Yüksek Lisans Tezi",7, B56="",0)</f>
        <v>0</v>
      </c>
    </row>
    <row r="57" spans="1:11">
      <c r="A57" s="26">
        <v>54</v>
      </c>
      <c r="B57" s="76"/>
      <c r="C57" s="76"/>
      <c r="D57" s="76"/>
      <c r="E57" s="102"/>
      <c r="F57" s="76"/>
      <c r="G57" s="63">
        <f t="shared" si="0"/>
        <v>0</v>
      </c>
      <c r="I57" s="77" cm="1">
        <f t="array" ref="I57">_xlfn.IFS(D57="Tek Disiplinli",J57,D57="Çok Disiplinli",J57*2,D57="Üniversite Sanayi İşbirlikli",J57*2,D57="",0)</f>
        <v>0</v>
      </c>
      <c r="J57" s="77" cm="1">
        <f t="array" ref="J57">_xlfn.IFS(C57="Danışman",K57,C57="Eş Danışman",K57/2,C57="",0)</f>
        <v>0</v>
      </c>
      <c r="K57" s="77" cm="1">
        <f t="array" ref="K57">_xlfn.IFS(B57="Doktora Tezi",15, B57="Uzmanlık Tezi",10,B57="Yüksek Lisans Tezi",7, B57="",0)</f>
        <v>0</v>
      </c>
    </row>
    <row r="58" spans="1:11">
      <c r="A58" s="27">
        <v>55</v>
      </c>
      <c r="B58" s="76"/>
      <c r="C58" s="76"/>
      <c r="D58" s="76"/>
      <c r="E58" s="102"/>
      <c r="F58" s="76"/>
      <c r="G58" s="63">
        <f t="shared" si="0"/>
        <v>0</v>
      </c>
      <c r="I58" s="77" cm="1">
        <f t="array" ref="I58">_xlfn.IFS(D58="Tek Disiplinli",J58,D58="Çok Disiplinli",J58*2,D58="Üniversite Sanayi İşbirlikli",J58*2,D58="",0)</f>
        <v>0</v>
      </c>
      <c r="J58" s="77" cm="1">
        <f t="array" ref="J58">_xlfn.IFS(C58="Danışman",K58,C58="Eş Danışman",K58/2,C58="",0)</f>
        <v>0</v>
      </c>
      <c r="K58" s="77" cm="1">
        <f t="array" ref="K58">_xlfn.IFS(B58="Doktora Tezi",15, B58="Uzmanlık Tezi",10,B58="Yüksek Lisans Tezi",7, B58="",0)</f>
        <v>0</v>
      </c>
    </row>
    <row r="59" spans="1:11">
      <c r="A59" s="26">
        <v>56</v>
      </c>
      <c r="B59" s="76"/>
      <c r="C59" s="76"/>
      <c r="D59" s="76"/>
      <c r="E59" s="102"/>
      <c r="F59" s="76"/>
      <c r="G59" s="63">
        <f t="shared" si="0"/>
        <v>0</v>
      </c>
      <c r="I59" s="77" cm="1">
        <f t="array" ref="I59">_xlfn.IFS(D59="Tek Disiplinli",J59,D59="Çok Disiplinli",J59*2,D59="Üniversite Sanayi İşbirlikli",J59*2,D59="",0)</f>
        <v>0</v>
      </c>
      <c r="J59" s="77" cm="1">
        <f t="array" ref="J59">_xlfn.IFS(C59="Danışman",K59,C59="Eş Danışman",K59/2,C59="",0)</f>
        <v>0</v>
      </c>
      <c r="K59" s="77" cm="1">
        <f t="array" ref="K59">_xlfn.IFS(B59="Doktora Tezi",15, B59="Uzmanlık Tezi",10,B59="Yüksek Lisans Tezi",7, B59="",0)</f>
        <v>0</v>
      </c>
    </row>
    <row r="60" spans="1:11">
      <c r="A60" s="26">
        <v>57</v>
      </c>
      <c r="B60" s="76"/>
      <c r="C60" s="76"/>
      <c r="D60" s="76"/>
      <c r="E60" s="102"/>
      <c r="F60" s="76"/>
      <c r="G60" s="63">
        <f t="shared" si="0"/>
        <v>0</v>
      </c>
      <c r="I60" s="77" cm="1">
        <f t="array" ref="I60">_xlfn.IFS(D60="Tek Disiplinli",J60,D60="Çok Disiplinli",J60*2,D60="Üniversite Sanayi İşbirlikli",J60*2,D60="",0)</f>
        <v>0</v>
      </c>
      <c r="J60" s="77" cm="1">
        <f t="array" ref="J60">_xlfn.IFS(C60="Danışman",K60,C60="Eş Danışman",K60/2,C60="",0)</f>
        <v>0</v>
      </c>
      <c r="K60" s="77" cm="1">
        <f t="array" ref="K60">_xlfn.IFS(B60="Doktora Tezi",15, B60="Uzmanlık Tezi",10,B60="Yüksek Lisans Tezi",7, B60="",0)</f>
        <v>0</v>
      </c>
    </row>
    <row r="61" spans="1:11">
      <c r="A61" s="27">
        <v>58</v>
      </c>
      <c r="B61" s="76"/>
      <c r="C61" s="76"/>
      <c r="D61" s="76"/>
      <c r="E61" s="102"/>
      <c r="F61" s="76"/>
      <c r="G61" s="63">
        <f t="shared" si="0"/>
        <v>0</v>
      </c>
      <c r="I61" s="77" cm="1">
        <f t="array" ref="I61">_xlfn.IFS(D61="Tek Disiplinli",J61,D61="Çok Disiplinli",J61*2,D61="Üniversite Sanayi İşbirlikli",J61*2,D61="",0)</f>
        <v>0</v>
      </c>
      <c r="J61" s="77" cm="1">
        <f t="array" ref="J61">_xlfn.IFS(C61="Danışman",K61,C61="Eş Danışman",K61/2,C61="",0)</f>
        <v>0</v>
      </c>
      <c r="K61" s="77" cm="1">
        <f t="array" ref="K61">_xlfn.IFS(B61="Doktora Tezi",15, B61="Uzmanlık Tezi",10,B61="Yüksek Lisans Tezi",7, B61="",0)</f>
        <v>0</v>
      </c>
    </row>
    <row r="62" spans="1:11">
      <c r="A62" s="26">
        <v>59</v>
      </c>
      <c r="B62" s="76"/>
      <c r="C62" s="76"/>
      <c r="D62" s="76"/>
      <c r="E62" s="102"/>
      <c r="F62" s="76"/>
      <c r="G62" s="63">
        <f t="shared" si="0"/>
        <v>0</v>
      </c>
      <c r="I62" s="77" cm="1">
        <f t="array" ref="I62">_xlfn.IFS(D62="Tek Disiplinli",J62,D62="Çok Disiplinli",J62*2,D62="Üniversite Sanayi İşbirlikli",J62*2,D62="",0)</f>
        <v>0</v>
      </c>
      <c r="J62" s="77" cm="1">
        <f t="array" ref="J62">_xlfn.IFS(C62="Danışman",K62,C62="Eş Danışman",K62/2,C62="",0)</f>
        <v>0</v>
      </c>
      <c r="K62" s="77" cm="1">
        <f t="array" ref="K62">_xlfn.IFS(B62="Doktora Tezi",15, B62="Uzmanlık Tezi",10,B62="Yüksek Lisans Tezi",7, B62="",0)</f>
        <v>0</v>
      </c>
    </row>
    <row r="63" spans="1:11">
      <c r="A63" s="26">
        <v>60</v>
      </c>
      <c r="B63" s="76"/>
      <c r="C63" s="76"/>
      <c r="D63" s="76"/>
      <c r="E63" s="102"/>
      <c r="F63" s="76"/>
      <c r="G63" s="63">
        <f t="shared" si="0"/>
        <v>0</v>
      </c>
      <c r="I63" s="77" cm="1">
        <f t="array" ref="I63">_xlfn.IFS(D63="Tek Disiplinli",J63,D63="Çok Disiplinli",J63*2,D63="Üniversite Sanayi İşbirlikli",J63*2,D63="",0)</f>
        <v>0</v>
      </c>
      <c r="J63" s="77" cm="1">
        <f t="array" ref="J63">_xlfn.IFS(C63="Danışman",K63,C63="Eş Danışman",K63/2,C63="",0)</f>
        <v>0</v>
      </c>
      <c r="K63" s="77" cm="1">
        <f t="array" ref="K63">_xlfn.IFS(B63="Doktora Tezi",15, B63="Uzmanlık Tezi",10,B63="Yüksek Lisans Tezi",7, B63="",0)</f>
        <v>0</v>
      </c>
    </row>
    <row r="64" spans="1:11">
      <c r="A64" s="27">
        <v>61</v>
      </c>
      <c r="B64" s="76"/>
      <c r="C64" s="76"/>
      <c r="D64" s="76"/>
      <c r="E64" s="102"/>
      <c r="F64" s="76"/>
      <c r="G64" s="63">
        <f t="shared" si="0"/>
        <v>0</v>
      </c>
      <c r="I64" s="77" cm="1">
        <f t="array" ref="I64">_xlfn.IFS(D64="Tek Disiplinli",J64,D64="Çok Disiplinli",J64*2,D64="Üniversite Sanayi İşbirlikli",J64*2,D64="",0)</f>
        <v>0</v>
      </c>
      <c r="J64" s="77" cm="1">
        <f t="array" ref="J64">_xlfn.IFS(C64="Danışman",K64,C64="Eş Danışman",K64/2,C64="",0)</f>
        <v>0</v>
      </c>
      <c r="K64" s="77" cm="1">
        <f t="array" ref="K64">_xlfn.IFS(B64="Doktora Tezi",15, B64="Uzmanlık Tezi",10,B64="Yüksek Lisans Tezi",7, B64="",0)</f>
        <v>0</v>
      </c>
    </row>
    <row r="65" spans="1:11">
      <c r="A65" s="26">
        <v>62</v>
      </c>
      <c r="B65" s="76"/>
      <c r="C65" s="76"/>
      <c r="D65" s="76"/>
      <c r="E65" s="102"/>
      <c r="F65" s="76"/>
      <c r="G65" s="63">
        <f t="shared" si="0"/>
        <v>0</v>
      </c>
      <c r="I65" s="77" cm="1">
        <f t="array" ref="I65">_xlfn.IFS(D65="Tek Disiplinli",J65,D65="Çok Disiplinli",J65*2,D65="Üniversite Sanayi İşbirlikli",J65*2,D65="",0)</f>
        <v>0</v>
      </c>
      <c r="J65" s="77" cm="1">
        <f t="array" ref="J65">_xlfn.IFS(C65="Danışman",K65,C65="Eş Danışman",K65/2,C65="",0)</f>
        <v>0</v>
      </c>
      <c r="K65" s="77" cm="1">
        <f t="array" ref="K65">_xlfn.IFS(B65="Doktora Tezi",15, B65="Uzmanlık Tezi",10,B65="Yüksek Lisans Tezi",7, B65="",0)</f>
        <v>0</v>
      </c>
    </row>
    <row r="66" spans="1:11">
      <c r="A66" s="26">
        <v>63</v>
      </c>
      <c r="B66" s="76"/>
      <c r="C66" s="76"/>
      <c r="D66" s="76"/>
      <c r="E66" s="102"/>
      <c r="F66" s="76"/>
      <c r="G66" s="63">
        <f t="shared" si="0"/>
        <v>0</v>
      </c>
      <c r="I66" s="77" cm="1">
        <f t="array" ref="I66">_xlfn.IFS(D66="Tek Disiplinli",J66,D66="Çok Disiplinli",J66*2,D66="Üniversite Sanayi İşbirlikli",J66*2,D66="",0)</f>
        <v>0</v>
      </c>
      <c r="J66" s="77" cm="1">
        <f t="array" ref="J66">_xlfn.IFS(C66="Danışman",K66,C66="Eş Danışman",K66/2,C66="",0)</f>
        <v>0</v>
      </c>
      <c r="K66" s="77" cm="1">
        <f t="array" ref="K66">_xlfn.IFS(B66="Doktora Tezi",15, B66="Uzmanlık Tezi",10,B66="Yüksek Lisans Tezi",7, B66="",0)</f>
        <v>0</v>
      </c>
    </row>
    <row r="67" spans="1:11">
      <c r="A67" s="27">
        <v>64</v>
      </c>
      <c r="B67" s="76"/>
      <c r="C67" s="76"/>
      <c r="D67" s="76"/>
      <c r="E67" s="102"/>
      <c r="F67" s="76"/>
      <c r="G67" s="63">
        <f t="shared" si="0"/>
        <v>0</v>
      </c>
      <c r="I67" s="77" cm="1">
        <f t="array" ref="I67">_xlfn.IFS(D67="Tek Disiplinli",J67,D67="Çok Disiplinli",J67*2,D67="Üniversite Sanayi İşbirlikli",J67*2,D67="",0)</f>
        <v>0</v>
      </c>
      <c r="J67" s="77" cm="1">
        <f t="array" ref="J67">_xlfn.IFS(C67="Danışman",K67,C67="Eş Danışman",K67/2,C67="",0)</f>
        <v>0</v>
      </c>
      <c r="K67" s="77" cm="1">
        <f t="array" ref="K67">_xlfn.IFS(B67="Doktora Tezi",15, B67="Uzmanlık Tezi",10,B67="Yüksek Lisans Tezi",7, B67="",0)</f>
        <v>0</v>
      </c>
    </row>
    <row r="68" spans="1:11">
      <c r="A68" s="26">
        <v>65</v>
      </c>
      <c r="B68" s="76"/>
      <c r="C68" s="76"/>
      <c r="D68" s="76"/>
      <c r="E68" s="102"/>
      <c r="F68" s="76"/>
      <c r="G68" s="63">
        <f t="shared" si="0"/>
        <v>0</v>
      </c>
      <c r="I68" s="77" cm="1">
        <f t="array" ref="I68">_xlfn.IFS(D68="Tek Disiplinli",J68,D68="Çok Disiplinli",J68*2,D68="Üniversite Sanayi İşbirlikli",J68*2,D68="",0)</f>
        <v>0</v>
      </c>
      <c r="J68" s="77" cm="1">
        <f t="array" ref="J68">_xlfn.IFS(C68="Danışman",K68,C68="Eş Danışman",K68/2,C68="",0)</f>
        <v>0</v>
      </c>
      <c r="K68" s="77" cm="1">
        <f t="array" ref="K68">_xlfn.IFS(B68="Doktora Tezi",15, B68="Uzmanlık Tezi",10,B68="Yüksek Lisans Tezi",7, B68="",0)</f>
        <v>0</v>
      </c>
    </row>
    <row r="69" spans="1:11">
      <c r="A69" s="26">
        <v>66</v>
      </c>
      <c r="B69" s="76"/>
      <c r="C69" s="76"/>
      <c r="D69" s="76"/>
      <c r="E69" s="102"/>
      <c r="F69" s="76"/>
      <c r="G69" s="63">
        <f t="shared" ref="G69:G101" si="1">I69</f>
        <v>0</v>
      </c>
      <c r="I69" s="77" cm="1">
        <f t="array" ref="I69">_xlfn.IFS(D69="Tek Disiplinli",J69,D69="Çok Disiplinli",J69*2,D69="Üniversite Sanayi İşbirlikli",J69*2,D69="",0)</f>
        <v>0</v>
      </c>
      <c r="J69" s="77" cm="1">
        <f t="array" ref="J69">_xlfn.IFS(C69="Danışman",K69,C69="Eş Danışman",K69/2,C69="",0)</f>
        <v>0</v>
      </c>
      <c r="K69" s="77" cm="1">
        <f t="array" ref="K69">_xlfn.IFS(B69="Doktora Tezi",15, B69="Uzmanlık Tezi",10,B69="Yüksek Lisans Tezi",7, B69="",0)</f>
        <v>0</v>
      </c>
    </row>
    <row r="70" spans="1:11">
      <c r="A70" s="27">
        <v>67</v>
      </c>
      <c r="B70" s="76"/>
      <c r="C70" s="76"/>
      <c r="D70" s="76"/>
      <c r="E70" s="102"/>
      <c r="F70" s="76"/>
      <c r="G70" s="63">
        <f t="shared" si="1"/>
        <v>0</v>
      </c>
      <c r="I70" s="77" cm="1">
        <f t="array" ref="I70">_xlfn.IFS(D70="Tek Disiplinli",J70,D70="Çok Disiplinli",J70*2,D70="Üniversite Sanayi İşbirlikli",J70*2,D70="",0)</f>
        <v>0</v>
      </c>
      <c r="J70" s="77" cm="1">
        <f t="array" ref="J70">_xlfn.IFS(C70="Danışman",K70,C70="Eş Danışman",K70/2,C70="",0)</f>
        <v>0</v>
      </c>
      <c r="K70" s="77" cm="1">
        <f t="array" ref="K70">_xlfn.IFS(B70="Doktora Tezi",15, B70="Uzmanlık Tezi",10,B70="Yüksek Lisans Tezi",7, B70="",0)</f>
        <v>0</v>
      </c>
    </row>
    <row r="71" spans="1:11">
      <c r="A71" s="26">
        <v>68</v>
      </c>
      <c r="B71" s="76"/>
      <c r="C71" s="76"/>
      <c r="D71" s="76"/>
      <c r="E71" s="102"/>
      <c r="F71" s="76"/>
      <c r="G71" s="63">
        <f t="shared" si="1"/>
        <v>0</v>
      </c>
      <c r="I71" s="77" cm="1">
        <f t="array" ref="I71">_xlfn.IFS(D71="Tek Disiplinli",J71,D71="Çok Disiplinli",J71*2,D71="Üniversite Sanayi İşbirlikli",J71*2,D71="",0)</f>
        <v>0</v>
      </c>
      <c r="J71" s="77" cm="1">
        <f t="array" ref="J71">_xlfn.IFS(C71="Danışman",K71,C71="Eş Danışman",K71/2,C71="",0)</f>
        <v>0</v>
      </c>
      <c r="K71" s="77" cm="1">
        <f t="array" ref="K71">_xlfn.IFS(B71="Doktora Tezi",15, B71="Uzmanlık Tezi",10,B71="Yüksek Lisans Tezi",7, B71="",0)</f>
        <v>0</v>
      </c>
    </row>
    <row r="72" spans="1:11">
      <c r="A72" s="26">
        <v>69</v>
      </c>
      <c r="B72" s="76"/>
      <c r="C72" s="76"/>
      <c r="D72" s="76"/>
      <c r="E72" s="102"/>
      <c r="F72" s="76"/>
      <c r="G72" s="63">
        <f t="shared" si="1"/>
        <v>0</v>
      </c>
      <c r="I72" s="77" cm="1">
        <f t="array" ref="I72">_xlfn.IFS(D72="Tek Disiplinli",J72,D72="Çok Disiplinli",J72*2,D72="Üniversite Sanayi İşbirlikli",J72*2,D72="",0)</f>
        <v>0</v>
      </c>
      <c r="J72" s="77" cm="1">
        <f t="array" ref="J72">_xlfn.IFS(C72="Danışman",K72,C72="Eş Danışman",K72/2,C72="",0)</f>
        <v>0</v>
      </c>
      <c r="K72" s="77" cm="1">
        <f t="array" ref="K72">_xlfn.IFS(B72="Doktora Tezi",15, B72="Uzmanlık Tezi",10,B72="Yüksek Lisans Tezi",7, B72="",0)</f>
        <v>0</v>
      </c>
    </row>
    <row r="73" spans="1:11">
      <c r="A73" s="27">
        <v>70</v>
      </c>
      <c r="B73" s="76"/>
      <c r="C73" s="76"/>
      <c r="D73" s="76"/>
      <c r="E73" s="102"/>
      <c r="F73" s="76"/>
      <c r="G73" s="63">
        <f t="shared" si="1"/>
        <v>0</v>
      </c>
      <c r="I73" s="77" cm="1">
        <f t="array" ref="I73">_xlfn.IFS(D73="Tek Disiplinli",J73,D73="Çok Disiplinli",J73*2,D73="Üniversite Sanayi İşbirlikli",J73*2,D73="",0)</f>
        <v>0</v>
      </c>
      <c r="J73" s="77" cm="1">
        <f t="array" ref="J73">_xlfn.IFS(C73="Danışman",K73,C73="Eş Danışman",K73/2,C73="",0)</f>
        <v>0</v>
      </c>
      <c r="K73" s="77" cm="1">
        <f t="array" ref="K73">_xlfn.IFS(B73="Doktora Tezi",15, B73="Uzmanlık Tezi",10,B73="Yüksek Lisans Tezi",7, B73="",0)</f>
        <v>0</v>
      </c>
    </row>
    <row r="74" spans="1:11">
      <c r="A74" s="26">
        <v>71</v>
      </c>
      <c r="B74" s="76"/>
      <c r="C74" s="76"/>
      <c r="D74" s="76"/>
      <c r="E74" s="102"/>
      <c r="F74" s="76"/>
      <c r="G74" s="63">
        <f t="shared" si="1"/>
        <v>0</v>
      </c>
      <c r="I74" s="77" cm="1">
        <f t="array" ref="I74">_xlfn.IFS(D74="Tek Disiplinli",J74,D74="Çok Disiplinli",J74*2,D74="Üniversite Sanayi İşbirlikli",J74*2,D74="",0)</f>
        <v>0</v>
      </c>
      <c r="J74" s="77" cm="1">
        <f t="array" ref="J74">_xlfn.IFS(C74="Danışman",K74,C74="Eş Danışman",K74/2,C74="",0)</f>
        <v>0</v>
      </c>
      <c r="K74" s="77" cm="1">
        <f t="array" ref="K74">_xlfn.IFS(B74="Doktora Tezi",15, B74="Uzmanlık Tezi",10,B74="Yüksek Lisans Tezi",7, B74="",0)</f>
        <v>0</v>
      </c>
    </row>
    <row r="75" spans="1:11">
      <c r="A75" s="26">
        <v>72</v>
      </c>
      <c r="B75" s="76"/>
      <c r="C75" s="76"/>
      <c r="D75" s="76"/>
      <c r="E75" s="102"/>
      <c r="F75" s="76"/>
      <c r="G75" s="63">
        <f t="shared" si="1"/>
        <v>0</v>
      </c>
      <c r="I75" s="77" cm="1">
        <f t="array" ref="I75">_xlfn.IFS(D75="Tek Disiplinli",J75,D75="Çok Disiplinli",J75*2,D75="Üniversite Sanayi İşbirlikli",J75*2,D75="",0)</f>
        <v>0</v>
      </c>
      <c r="J75" s="77" cm="1">
        <f t="array" ref="J75">_xlfn.IFS(C75="Danışman",K75,C75="Eş Danışman",K75/2,C75="",0)</f>
        <v>0</v>
      </c>
      <c r="K75" s="77" cm="1">
        <f t="array" ref="K75">_xlfn.IFS(B75="Doktora Tezi",15, B75="Uzmanlık Tezi",10,B75="Yüksek Lisans Tezi",7, B75="",0)</f>
        <v>0</v>
      </c>
    </row>
    <row r="76" spans="1:11">
      <c r="A76" s="27">
        <v>73</v>
      </c>
      <c r="B76" s="76"/>
      <c r="C76" s="76"/>
      <c r="D76" s="76"/>
      <c r="E76" s="102"/>
      <c r="F76" s="76"/>
      <c r="G76" s="63">
        <f t="shared" si="1"/>
        <v>0</v>
      </c>
      <c r="I76" s="77" cm="1">
        <f t="array" ref="I76">_xlfn.IFS(D76="Tek Disiplinli",J76,D76="Çok Disiplinli",J76*2,D76="Üniversite Sanayi İşbirlikli",J76*2,D76="",0)</f>
        <v>0</v>
      </c>
      <c r="J76" s="77" cm="1">
        <f t="array" ref="J76">_xlfn.IFS(C76="Danışman",K76,C76="Eş Danışman",K76/2,C76="",0)</f>
        <v>0</v>
      </c>
      <c r="K76" s="77" cm="1">
        <f t="array" ref="K76">_xlfn.IFS(B76="Doktora Tezi",15, B76="Uzmanlık Tezi",10,B76="Yüksek Lisans Tezi",7, B76="",0)</f>
        <v>0</v>
      </c>
    </row>
    <row r="77" spans="1:11">
      <c r="A77" s="26">
        <v>74</v>
      </c>
      <c r="B77" s="76"/>
      <c r="C77" s="76"/>
      <c r="D77" s="76"/>
      <c r="E77" s="102"/>
      <c r="F77" s="76"/>
      <c r="G77" s="63">
        <f t="shared" si="1"/>
        <v>0</v>
      </c>
      <c r="I77" s="77" cm="1">
        <f t="array" ref="I77">_xlfn.IFS(D77="Tek Disiplinli",J77,D77="Çok Disiplinli",J77*2,D77="Üniversite Sanayi İşbirlikli",J77*2,D77="",0)</f>
        <v>0</v>
      </c>
      <c r="J77" s="77" cm="1">
        <f t="array" ref="J77">_xlfn.IFS(C77="Danışman",K77,C77="Eş Danışman",K77/2,C77="",0)</f>
        <v>0</v>
      </c>
      <c r="K77" s="77" cm="1">
        <f t="array" ref="K77">_xlfn.IFS(B77="Doktora Tezi",15, B77="Uzmanlık Tezi",10,B77="Yüksek Lisans Tezi",7, B77="",0)</f>
        <v>0</v>
      </c>
    </row>
    <row r="78" spans="1:11">
      <c r="A78" s="26">
        <v>75</v>
      </c>
      <c r="B78" s="76"/>
      <c r="C78" s="76"/>
      <c r="D78" s="76"/>
      <c r="E78" s="102"/>
      <c r="F78" s="76"/>
      <c r="G78" s="63">
        <f t="shared" si="1"/>
        <v>0</v>
      </c>
      <c r="I78" s="77" cm="1">
        <f t="array" ref="I78">_xlfn.IFS(D78="Tek Disiplinli",J78,D78="Çok Disiplinli",J78*2,D78="Üniversite Sanayi İşbirlikli",J78*2,D78="",0)</f>
        <v>0</v>
      </c>
      <c r="J78" s="77" cm="1">
        <f t="array" ref="J78">_xlfn.IFS(C78="Danışman",K78,C78="Eş Danışman",K78/2,C78="",0)</f>
        <v>0</v>
      </c>
      <c r="K78" s="77" cm="1">
        <f t="array" ref="K78">_xlfn.IFS(B78="Doktora Tezi",15, B78="Uzmanlık Tezi",10,B78="Yüksek Lisans Tezi",7, B78="",0)</f>
        <v>0</v>
      </c>
    </row>
    <row r="79" spans="1:11">
      <c r="A79" s="27">
        <v>76</v>
      </c>
      <c r="B79" s="76"/>
      <c r="C79" s="76"/>
      <c r="D79" s="76"/>
      <c r="E79" s="102"/>
      <c r="F79" s="76"/>
      <c r="G79" s="63">
        <f t="shared" si="1"/>
        <v>0</v>
      </c>
      <c r="I79" s="77" cm="1">
        <f t="array" ref="I79">_xlfn.IFS(D79="Tek Disiplinli",J79,D79="Çok Disiplinli",J79*2,D79="Üniversite Sanayi İşbirlikli",J79*2,D79="",0)</f>
        <v>0</v>
      </c>
      <c r="J79" s="77" cm="1">
        <f t="array" ref="J79">_xlfn.IFS(C79="Danışman",K79,C79="Eş Danışman",K79/2,C79="",0)</f>
        <v>0</v>
      </c>
      <c r="K79" s="77" cm="1">
        <f t="array" ref="K79">_xlfn.IFS(B79="Doktora Tezi",15, B79="Uzmanlık Tezi",10,B79="Yüksek Lisans Tezi",7, B79="",0)</f>
        <v>0</v>
      </c>
    </row>
    <row r="80" spans="1:11">
      <c r="A80" s="26">
        <v>77</v>
      </c>
      <c r="B80" s="76"/>
      <c r="C80" s="76"/>
      <c r="D80" s="76"/>
      <c r="E80" s="102"/>
      <c r="F80" s="76"/>
      <c r="G80" s="63">
        <f t="shared" si="1"/>
        <v>0</v>
      </c>
      <c r="I80" s="77" cm="1">
        <f t="array" ref="I80">_xlfn.IFS(D80="Tek Disiplinli",J80,D80="Çok Disiplinli",J80*2,D80="Üniversite Sanayi İşbirlikli",J80*2,D80="",0)</f>
        <v>0</v>
      </c>
      <c r="J80" s="77" cm="1">
        <f t="array" ref="J80">_xlfn.IFS(C80="Danışman",K80,C80="Eş Danışman",K80/2,C80="",0)</f>
        <v>0</v>
      </c>
      <c r="K80" s="77" cm="1">
        <f t="array" ref="K80">_xlfn.IFS(B80="Doktora Tezi",15, B80="Uzmanlık Tezi",10,B80="Yüksek Lisans Tezi",7, B80="",0)</f>
        <v>0</v>
      </c>
    </row>
    <row r="81" spans="1:11">
      <c r="A81" s="26">
        <v>78</v>
      </c>
      <c r="B81" s="76"/>
      <c r="C81" s="76"/>
      <c r="D81" s="76"/>
      <c r="E81" s="102"/>
      <c r="F81" s="76"/>
      <c r="G81" s="63">
        <f t="shared" si="1"/>
        <v>0</v>
      </c>
      <c r="I81" s="77" cm="1">
        <f t="array" ref="I81">_xlfn.IFS(D81="Tek Disiplinli",J81,D81="Çok Disiplinli",J81*2,D81="Üniversite Sanayi İşbirlikli",J81*2,D81="",0)</f>
        <v>0</v>
      </c>
      <c r="J81" s="77" cm="1">
        <f t="array" ref="J81">_xlfn.IFS(C81="Danışman",K81,C81="Eş Danışman",K81/2,C81="",0)</f>
        <v>0</v>
      </c>
      <c r="K81" s="77" cm="1">
        <f t="array" ref="K81">_xlfn.IFS(B81="Doktora Tezi",15, B81="Uzmanlık Tezi",10,B81="Yüksek Lisans Tezi",7, B81="",0)</f>
        <v>0</v>
      </c>
    </row>
    <row r="82" spans="1:11">
      <c r="A82" s="27">
        <v>79</v>
      </c>
      <c r="B82" s="76"/>
      <c r="C82" s="76"/>
      <c r="D82" s="76"/>
      <c r="E82" s="102"/>
      <c r="F82" s="76"/>
      <c r="G82" s="63">
        <f t="shared" si="1"/>
        <v>0</v>
      </c>
      <c r="I82" s="77" cm="1">
        <f t="array" ref="I82">_xlfn.IFS(D82="Tek Disiplinli",J82,D82="Çok Disiplinli",J82*2,D82="Üniversite Sanayi İşbirlikli",J82*2,D82="",0)</f>
        <v>0</v>
      </c>
      <c r="J82" s="77" cm="1">
        <f t="array" ref="J82">_xlfn.IFS(C82="Danışman",K82,C82="Eş Danışman",K82/2,C82="",0)</f>
        <v>0</v>
      </c>
      <c r="K82" s="77" cm="1">
        <f t="array" ref="K82">_xlfn.IFS(B82="Doktora Tezi",15, B82="Uzmanlık Tezi",10,B82="Yüksek Lisans Tezi",7, B82="",0)</f>
        <v>0</v>
      </c>
    </row>
    <row r="83" spans="1:11">
      <c r="A83" s="26">
        <v>80</v>
      </c>
      <c r="B83" s="76"/>
      <c r="C83" s="76"/>
      <c r="D83" s="76"/>
      <c r="E83" s="102"/>
      <c r="F83" s="76"/>
      <c r="G83" s="63">
        <f t="shared" si="1"/>
        <v>0</v>
      </c>
      <c r="I83" s="77" cm="1">
        <f t="array" ref="I83">_xlfn.IFS(D83="Tek Disiplinli",J83,D83="Çok Disiplinli",J83*2,D83="Üniversite Sanayi İşbirlikli",J83*2,D83="",0)</f>
        <v>0</v>
      </c>
      <c r="J83" s="77" cm="1">
        <f t="array" ref="J83">_xlfn.IFS(C83="Danışman",K83,C83="Eş Danışman",K83/2,C83="",0)</f>
        <v>0</v>
      </c>
      <c r="K83" s="77" cm="1">
        <f t="array" ref="K83">_xlfn.IFS(B83="Doktora Tezi",15, B83="Uzmanlık Tezi",10,B83="Yüksek Lisans Tezi",7, B83="",0)</f>
        <v>0</v>
      </c>
    </row>
    <row r="84" spans="1:11">
      <c r="A84" s="26">
        <v>81</v>
      </c>
      <c r="B84" s="76"/>
      <c r="C84" s="76"/>
      <c r="D84" s="76"/>
      <c r="E84" s="102"/>
      <c r="F84" s="76"/>
      <c r="G84" s="63">
        <f t="shared" si="1"/>
        <v>0</v>
      </c>
      <c r="I84" s="77" cm="1">
        <f t="array" ref="I84">_xlfn.IFS(D84="Tek Disiplinli",J84,D84="Çok Disiplinli",J84*2,D84="Üniversite Sanayi İşbirlikli",J84*2,D84="",0)</f>
        <v>0</v>
      </c>
      <c r="J84" s="77" cm="1">
        <f t="array" ref="J84">_xlfn.IFS(C84="Danışman",K84,C84="Eş Danışman",K84/2,C84="",0)</f>
        <v>0</v>
      </c>
      <c r="K84" s="77" cm="1">
        <f t="array" ref="K84">_xlfn.IFS(B84="Doktora Tezi",15, B84="Uzmanlık Tezi",10,B84="Yüksek Lisans Tezi",7, B84="",0)</f>
        <v>0</v>
      </c>
    </row>
    <row r="85" spans="1:11">
      <c r="A85" s="27">
        <v>82</v>
      </c>
      <c r="B85" s="76"/>
      <c r="C85" s="76"/>
      <c r="D85" s="76"/>
      <c r="E85" s="102"/>
      <c r="F85" s="76"/>
      <c r="G85" s="63">
        <f t="shared" si="1"/>
        <v>0</v>
      </c>
      <c r="I85" s="77" cm="1">
        <f t="array" ref="I85">_xlfn.IFS(D85="Tek Disiplinli",J85,D85="Çok Disiplinli",J85*2,D85="Üniversite Sanayi İşbirlikli",J85*2,D85="",0)</f>
        <v>0</v>
      </c>
      <c r="J85" s="77" cm="1">
        <f t="array" ref="J85">_xlfn.IFS(C85="Danışman",K85,C85="Eş Danışman",K85/2,C85="",0)</f>
        <v>0</v>
      </c>
      <c r="K85" s="77" cm="1">
        <f t="array" ref="K85">_xlfn.IFS(B85="Doktora Tezi",15, B85="Uzmanlık Tezi",10,B85="Yüksek Lisans Tezi",7, B85="",0)</f>
        <v>0</v>
      </c>
    </row>
    <row r="86" spans="1:11">
      <c r="A86" s="26">
        <v>83</v>
      </c>
      <c r="B86" s="76"/>
      <c r="C86" s="76"/>
      <c r="D86" s="76"/>
      <c r="E86" s="102"/>
      <c r="F86" s="76"/>
      <c r="G86" s="63">
        <f t="shared" si="1"/>
        <v>0</v>
      </c>
      <c r="I86" s="77" cm="1">
        <f t="array" ref="I86">_xlfn.IFS(D86="Tek Disiplinli",J86,D86="Çok Disiplinli",J86*2,D86="Üniversite Sanayi İşbirlikli",J86*2,D86="",0)</f>
        <v>0</v>
      </c>
      <c r="J86" s="77" cm="1">
        <f t="array" ref="J86">_xlfn.IFS(C86="Danışman",K86,C86="Eş Danışman",K86/2,C86="",0)</f>
        <v>0</v>
      </c>
      <c r="K86" s="77" cm="1">
        <f t="array" ref="K86">_xlfn.IFS(B86="Doktora Tezi",15, B86="Uzmanlık Tezi",10,B86="Yüksek Lisans Tezi",7, B86="",0)</f>
        <v>0</v>
      </c>
    </row>
    <row r="87" spans="1:11">
      <c r="A87" s="26">
        <v>84</v>
      </c>
      <c r="B87" s="76"/>
      <c r="C87" s="76"/>
      <c r="D87" s="76"/>
      <c r="E87" s="102"/>
      <c r="F87" s="76"/>
      <c r="G87" s="63">
        <f t="shared" si="1"/>
        <v>0</v>
      </c>
      <c r="I87" s="77" cm="1">
        <f t="array" ref="I87">_xlfn.IFS(D87="Tek Disiplinli",J87,D87="Çok Disiplinli",J87*2,D87="Üniversite Sanayi İşbirlikli",J87*2,D87="",0)</f>
        <v>0</v>
      </c>
      <c r="J87" s="77" cm="1">
        <f t="array" ref="J87">_xlfn.IFS(C87="Danışman",K87,C87="Eş Danışman",K87/2,C87="",0)</f>
        <v>0</v>
      </c>
      <c r="K87" s="77" cm="1">
        <f t="array" ref="K87">_xlfn.IFS(B87="Doktora Tezi",15, B87="Uzmanlık Tezi",10,B87="Yüksek Lisans Tezi",7, B87="",0)</f>
        <v>0</v>
      </c>
    </row>
    <row r="88" spans="1:11">
      <c r="A88" s="27">
        <v>85</v>
      </c>
      <c r="B88" s="76"/>
      <c r="C88" s="76"/>
      <c r="D88" s="76"/>
      <c r="E88" s="102"/>
      <c r="F88" s="76"/>
      <c r="G88" s="63">
        <f t="shared" si="1"/>
        <v>0</v>
      </c>
      <c r="I88" s="77" cm="1">
        <f t="array" ref="I88">_xlfn.IFS(D88="Tek Disiplinli",J88,D88="Çok Disiplinli",J88*2,D88="Üniversite Sanayi İşbirlikli",J88*2,D88="",0)</f>
        <v>0</v>
      </c>
      <c r="J88" s="77" cm="1">
        <f t="array" ref="J88">_xlfn.IFS(C88="Danışman",K88,C88="Eş Danışman",K88/2,C88="",0)</f>
        <v>0</v>
      </c>
      <c r="K88" s="77" cm="1">
        <f t="array" ref="K88">_xlfn.IFS(B88="Doktora Tezi",15, B88="Uzmanlık Tezi",10,B88="Yüksek Lisans Tezi",7, B88="",0)</f>
        <v>0</v>
      </c>
    </row>
    <row r="89" spans="1:11">
      <c r="A89" s="26">
        <v>86</v>
      </c>
      <c r="B89" s="76"/>
      <c r="C89" s="76"/>
      <c r="D89" s="76"/>
      <c r="E89" s="102"/>
      <c r="F89" s="76"/>
      <c r="G89" s="63">
        <f t="shared" si="1"/>
        <v>0</v>
      </c>
      <c r="I89" s="77" cm="1">
        <f t="array" ref="I89">_xlfn.IFS(D89="Tek Disiplinli",J89,D89="Çok Disiplinli",J89*2,D89="Üniversite Sanayi İşbirlikli",J89*2,D89="",0)</f>
        <v>0</v>
      </c>
      <c r="J89" s="77" cm="1">
        <f t="array" ref="J89">_xlfn.IFS(C89="Danışman",K89,C89="Eş Danışman",K89/2,C89="",0)</f>
        <v>0</v>
      </c>
      <c r="K89" s="77" cm="1">
        <f t="array" ref="K89">_xlfn.IFS(B89="Doktora Tezi",15, B89="Uzmanlık Tezi",10,B89="Yüksek Lisans Tezi",7, B89="",0)</f>
        <v>0</v>
      </c>
    </row>
    <row r="90" spans="1:11">
      <c r="A90" s="26">
        <v>87</v>
      </c>
      <c r="B90" s="76"/>
      <c r="C90" s="76"/>
      <c r="D90" s="76"/>
      <c r="E90" s="102"/>
      <c r="F90" s="76"/>
      <c r="G90" s="63">
        <f t="shared" si="1"/>
        <v>0</v>
      </c>
      <c r="I90" s="77" cm="1">
        <f t="array" ref="I90">_xlfn.IFS(D90="Tek Disiplinli",J90,D90="Çok Disiplinli",J90*2,D90="Üniversite Sanayi İşbirlikli",J90*2,D90="",0)</f>
        <v>0</v>
      </c>
      <c r="J90" s="77" cm="1">
        <f t="array" ref="J90">_xlfn.IFS(C90="Danışman",K90,C90="Eş Danışman",K90/2,C90="",0)</f>
        <v>0</v>
      </c>
      <c r="K90" s="77" cm="1">
        <f t="array" ref="K90">_xlfn.IFS(B90="Doktora Tezi",15, B90="Uzmanlık Tezi",10,B90="Yüksek Lisans Tezi",7, B90="",0)</f>
        <v>0</v>
      </c>
    </row>
    <row r="91" spans="1:11">
      <c r="A91" s="27">
        <v>88</v>
      </c>
      <c r="B91" s="76"/>
      <c r="C91" s="76"/>
      <c r="D91" s="76"/>
      <c r="E91" s="102"/>
      <c r="F91" s="76"/>
      <c r="G91" s="63">
        <f t="shared" si="1"/>
        <v>0</v>
      </c>
      <c r="I91" s="77" cm="1">
        <f t="array" ref="I91">_xlfn.IFS(D91="Tek Disiplinli",J91,D91="Çok Disiplinli",J91*2,D91="Üniversite Sanayi İşbirlikli",J91*2,D91="",0)</f>
        <v>0</v>
      </c>
      <c r="J91" s="77" cm="1">
        <f t="array" ref="J91">_xlfn.IFS(C91="Danışman",K91,C91="Eş Danışman",K91/2,C91="",0)</f>
        <v>0</v>
      </c>
      <c r="K91" s="77" cm="1">
        <f t="array" ref="K91">_xlfn.IFS(B91="Doktora Tezi",15, B91="Uzmanlık Tezi",10,B91="Yüksek Lisans Tezi",7, B91="",0)</f>
        <v>0</v>
      </c>
    </row>
    <row r="92" spans="1:11">
      <c r="A92" s="26">
        <v>89</v>
      </c>
      <c r="B92" s="76"/>
      <c r="C92" s="76"/>
      <c r="D92" s="76"/>
      <c r="E92" s="102"/>
      <c r="F92" s="76"/>
      <c r="G92" s="63">
        <f t="shared" si="1"/>
        <v>0</v>
      </c>
      <c r="I92" s="77" cm="1">
        <f t="array" ref="I92">_xlfn.IFS(D92="Tek Disiplinli",J92,D92="Çok Disiplinli",J92*2,D92="Üniversite Sanayi İşbirlikli",J92*2,D92="",0)</f>
        <v>0</v>
      </c>
      <c r="J92" s="77" cm="1">
        <f t="array" ref="J92">_xlfn.IFS(C92="Danışman",K92,C92="Eş Danışman",K92/2,C92="",0)</f>
        <v>0</v>
      </c>
      <c r="K92" s="77" cm="1">
        <f t="array" ref="K92">_xlfn.IFS(B92="Doktora Tezi",15, B92="Uzmanlık Tezi",10,B92="Yüksek Lisans Tezi",7, B92="",0)</f>
        <v>0</v>
      </c>
    </row>
    <row r="93" spans="1:11">
      <c r="A93" s="26">
        <v>90</v>
      </c>
      <c r="B93" s="76"/>
      <c r="C93" s="76"/>
      <c r="D93" s="76"/>
      <c r="E93" s="102"/>
      <c r="F93" s="76"/>
      <c r="G93" s="63">
        <f t="shared" si="1"/>
        <v>0</v>
      </c>
      <c r="I93" s="77" cm="1">
        <f t="array" ref="I93">_xlfn.IFS(D93="Tek Disiplinli",J93,D93="Çok Disiplinli",J93*2,D93="Üniversite Sanayi İşbirlikli",J93*2,D93="",0)</f>
        <v>0</v>
      </c>
      <c r="J93" s="77" cm="1">
        <f t="array" ref="J93">_xlfn.IFS(C93="Danışman",K93,C93="Eş Danışman",K93/2,C93="",0)</f>
        <v>0</v>
      </c>
      <c r="K93" s="77" cm="1">
        <f t="array" ref="K93">_xlfn.IFS(B93="Doktora Tezi",15, B93="Uzmanlık Tezi",10,B93="Yüksek Lisans Tezi",7, B93="",0)</f>
        <v>0</v>
      </c>
    </row>
    <row r="94" spans="1:11">
      <c r="A94" s="27">
        <v>91</v>
      </c>
      <c r="B94" s="76"/>
      <c r="C94" s="76"/>
      <c r="D94" s="76"/>
      <c r="E94" s="102"/>
      <c r="F94" s="76"/>
      <c r="G94" s="63">
        <f t="shared" si="1"/>
        <v>0</v>
      </c>
      <c r="I94" s="77" cm="1">
        <f t="array" ref="I94">_xlfn.IFS(D94="Tek Disiplinli",J94,D94="Çok Disiplinli",J94*2,D94="Üniversite Sanayi İşbirlikli",J94*2,D94="",0)</f>
        <v>0</v>
      </c>
      <c r="J94" s="77" cm="1">
        <f t="array" ref="J94">_xlfn.IFS(C94="Danışman",K94,C94="Eş Danışman",K94/2,C94="",0)</f>
        <v>0</v>
      </c>
      <c r="K94" s="77" cm="1">
        <f t="array" ref="K94">_xlfn.IFS(B94="Doktora Tezi",15, B94="Uzmanlık Tezi",10,B94="Yüksek Lisans Tezi",7, B94="",0)</f>
        <v>0</v>
      </c>
    </row>
    <row r="95" spans="1:11">
      <c r="A95" s="26">
        <v>92</v>
      </c>
      <c r="B95" s="76"/>
      <c r="C95" s="76"/>
      <c r="D95" s="76"/>
      <c r="E95" s="102"/>
      <c r="F95" s="76"/>
      <c r="G95" s="63">
        <f t="shared" si="1"/>
        <v>0</v>
      </c>
      <c r="I95" s="77" cm="1">
        <f t="array" ref="I95">_xlfn.IFS(D95="Tek Disiplinli",J95,D95="Çok Disiplinli",J95*2,D95="Üniversite Sanayi İşbirlikli",J95*2,D95="",0)</f>
        <v>0</v>
      </c>
      <c r="J95" s="77" cm="1">
        <f t="array" ref="J95">_xlfn.IFS(C95="Danışman",K95,C95="Eş Danışman",K95/2,C95="",0)</f>
        <v>0</v>
      </c>
      <c r="K95" s="77" cm="1">
        <f t="array" ref="K95">_xlfn.IFS(B95="Doktora Tezi",15, B95="Uzmanlık Tezi",10,B95="Yüksek Lisans Tezi",7, B95="",0)</f>
        <v>0</v>
      </c>
    </row>
    <row r="96" spans="1:11">
      <c r="A96" s="26">
        <v>93</v>
      </c>
      <c r="B96" s="76"/>
      <c r="C96" s="76"/>
      <c r="D96" s="76"/>
      <c r="E96" s="102"/>
      <c r="F96" s="76"/>
      <c r="G96" s="63">
        <f t="shared" si="1"/>
        <v>0</v>
      </c>
      <c r="I96" s="77" cm="1">
        <f t="array" ref="I96">_xlfn.IFS(D96="Tek Disiplinli",J96,D96="Çok Disiplinli",J96*2,D96="Üniversite Sanayi İşbirlikli",J96*2,D96="",0)</f>
        <v>0</v>
      </c>
      <c r="J96" s="77" cm="1">
        <f t="array" ref="J96">_xlfn.IFS(C96="Danışman",K96,C96="Eş Danışman",K96/2,C96="",0)</f>
        <v>0</v>
      </c>
      <c r="K96" s="77" cm="1">
        <f t="array" ref="K96">_xlfn.IFS(B96="Doktora Tezi",15, B96="Uzmanlık Tezi",10,B96="Yüksek Lisans Tezi",7, B96="",0)</f>
        <v>0</v>
      </c>
    </row>
    <row r="97" spans="1:11">
      <c r="A97" s="27">
        <v>94</v>
      </c>
      <c r="B97" s="76"/>
      <c r="C97" s="76"/>
      <c r="D97" s="76"/>
      <c r="E97" s="102"/>
      <c r="F97" s="76"/>
      <c r="G97" s="63">
        <f t="shared" si="1"/>
        <v>0</v>
      </c>
      <c r="I97" s="77" cm="1">
        <f t="array" ref="I97">_xlfn.IFS(D97="Tek Disiplinli",J97,D97="Çok Disiplinli",J97*2,D97="Üniversite Sanayi İşbirlikli",J97*2,D97="",0)</f>
        <v>0</v>
      </c>
      <c r="J97" s="77" cm="1">
        <f t="array" ref="J97">_xlfn.IFS(C97="Danışman",K97,C97="Eş Danışman",K97/2,C97="",0)</f>
        <v>0</v>
      </c>
      <c r="K97" s="77" cm="1">
        <f t="array" ref="K97">_xlfn.IFS(B97="Doktora Tezi",15, B97="Uzmanlık Tezi",10,B97="Yüksek Lisans Tezi",7, B97="",0)</f>
        <v>0</v>
      </c>
    </row>
    <row r="98" spans="1:11">
      <c r="A98" s="26">
        <v>95</v>
      </c>
      <c r="B98" s="76"/>
      <c r="C98" s="76"/>
      <c r="D98" s="76"/>
      <c r="E98" s="102"/>
      <c r="F98" s="76"/>
      <c r="G98" s="63">
        <f t="shared" si="1"/>
        <v>0</v>
      </c>
      <c r="I98" s="77" cm="1">
        <f t="array" ref="I98">_xlfn.IFS(D98="Tek Disiplinli",J98,D98="Çok Disiplinli",J98*2,D98="Üniversite Sanayi İşbirlikli",J98*2,D98="",0)</f>
        <v>0</v>
      </c>
      <c r="J98" s="77" cm="1">
        <f t="array" ref="J98">_xlfn.IFS(C98="Danışman",K98,C98="Eş Danışman",K98/2,C98="",0)</f>
        <v>0</v>
      </c>
      <c r="K98" s="77" cm="1">
        <f t="array" ref="K98">_xlfn.IFS(B98="Doktora Tezi",15, B98="Uzmanlık Tezi",10,B98="Yüksek Lisans Tezi",7, B98="",0)</f>
        <v>0</v>
      </c>
    </row>
    <row r="99" spans="1:11">
      <c r="A99" s="26">
        <v>96</v>
      </c>
      <c r="B99" s="76"/>
      <c r="C99" s="76"/>
      <c r="D99" s="76"/>
      <c r="E99" s="102"/>
      <c r="F99" s="76"/>
      <c r="G99" s="63">
        <f t="shared" si="1"/>
        <v>0</v>
      </c>
      <c r="I99" s="77" cm="1">
        <f t="array" ref="I99">_xlfn.IFS(D99="Tek Disiplinli",J99,D99="Çok Disiplinli",J99*2,D99="Üniversite Sanayi İşbirlikli",J99*2,D99="",0)</f>
        <v>0</v>
      </c>
      <c r="J99" s="77" cm="1">
        <f t="array" ref="J99">_xlfn.IFS(C99="Danışman",K99,C99="Eş Danışman",K99/2,C99="",0)</f>
        <v>0</v>
      </c>
      <c r="K99" s="77" cm="1">
        <f t="array" ref="K99">_xlfn.IFS(B99="Doktora Tezi",15, B99="Uzmanlık Tezi",10,B99="Yüksek Lisans Tezi",7, B99="",0)</f>
        <v>0</v>
      </c>
    </row>
    <row r="100" spans="1:11">
      <c r="A100" s="27">
        <v>97</v>
      </c>
      <c r="B100" s="76"/>
      <c r="C100" s="76"/>
      <c r="D100" s="76"/>
      <c r="E100" s="102"/>
      <c r="F100" s="76"/>
      <c r="G100" s="63">
        <f t="shared" si="1"/>
        <v>0</v>
      </c>
      <c r="I100" s="77" cm="1">
        <f t="array" ref="I100">_xlfn.IFS(D100="Tek Disiplinli",J100,D100="Çok Disiplinli",J100*2,D100="Üniversite Sanayi İşbirlikli",J100*2,D100="",0)</f>
        <v>0</v>
      </c>
      <c r="J100" s="77" cm="1">
        <f t="array" ref="J100">_xlfn.IFS(C100="Danışman",K100,C100="Eş Danışman",K100/2,C100="",0)</f>
        <v>0</v>
      </c>
      <c r="K100" s="77" cm="1">
        <f t="array" ref="K100">_xlfn.IFS(B100="Doktora Tezi",15, B100="Uzmanlık Tezi",10,B100="Yüksek Lisans Tezi",7, B100="",0)</f>
        <v>0</v>
      </c>
    </row>
    <row r="101" spans="1:11">
      <c r="A101" s="26">
        <v>98</v>
      </c>
      <c r="B101" s="76"/>
      <c r="C101" s="76"/>
      <c r="D101" s="76"/>
      <c r="E101" s="102"/>
      <c r="F101" s="76"/>
      <c r="G101" s="63">
        <f t="shared" si="1"/>
        <v>0</v>
      </c>
      <c r="I101" s="77" cm="1">
        <f t="array" ref="I101">_xlfn.IFS(D101="Tek Disiplinli",J101,D101="Çok Disiplinli",J101*2,D101="Üniversite Sanayi İşbirlikli",J101*2,D101="",0)</f>
        <v>0</v>
      </c>
      <c r="J101" s="77" cm="1">
        <f t="array" ref="J101">_xlfn.IFS(C101="Danışman",K101,C101="Eş Danışman",K101/2,C101="",0)</f>
        <v>0</v>
      </c>
      <c r="K101" s="77" cm="1">
        <f t="array" ref="K101">_xlfn.IFS(B101="Doktora Tezi",15, B101="Uzmanlık Tezi",10,B101="Yüksek Lisans Tezi",7, B101="",0)</f>
        <v>0</v>
      </c>
    </row>
  </sheetData>
  <sheetProtection algorithmName="SHA-512" hashValue="dQrQm6AZCKyhJCjcAyJJcIpcNeznh8slhgK6Kx7RLU9MSIcp3WkAX+kh0rbDMirAy3k3SKbacpg+RjOYefPIWQ==" saltValue="MJLLLFzqkg11+e6ywhHwlg==" spinCount="100000" sheet="1" objects="1" scenarios="1"/>
  <dataConsolidate/>
  <mergeCells count="2">
    <mergeCell ref="A1:F1"/>
    <mergeCell ref="A2:F2"/>
  </mergeCells>
  <dataValidations count="3">
    <dataValidation type="list" allowBlank="1" showInputMessage="1" showErrorMessage="1" sqref="B4:B101" xr:uid="{7818133D-A32F-1649-B3E3-7CFD6EEA500F}">
      <formula1>$L$25:$L$27</formula1>
    </dataValidation>
    <dataValidation type="list" allowBlank="1" showInputMessage="1" showErrorMessage="1" sqref="C4:C101" xr:uid="{FEA7F76C-A2CD-CA4D-BC4E-2D3B49D19924}">
      <formula1>$L$19:$L$20</formula1>
    </dataValidation>
    <dataValidation type="list" allowBlank="1" showInputMessage="1" showErrorMessage="1" sqref="D4:D101" xr:uid="{320CB892-0A32-1341-8520-3EC332E960A4}">
      <formula1>$L$29:$L$31</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1A16BF35-123D-DA45-AB46-67D7CCF3E374}">
          <x14:formula1>
            <xm:f>'Aday Bilgileri'!#REF!</xm:f>
          </x14:formula1>
          <xm:sqref>B102:E102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0DD9B3-6996-E34A-A920-B2C3F433D8C4}">
  <dimension ref="A1:P101"/>
  <sheetViews>
    <sheetView workbookViewId="0">
      <selection activeCell="I1" sqref="I1:P1048576"/>
    </sheetView>
  </sheetViews>
  <sheetFormatPr defaultColWidth="11.25" defaultRowHeight="15.75"/>
  <cols>
    <col min="1" max="1" width="9" style="25" customWidth="1"/>
    <col min="2" max="2" width="23" style="6" customWidth="1"/>
    <col min="3" max="3" width="24.75" style="6" customWidth="1"/>
    <col min="4" max="4" width="96.75" style="6" customWidth="1"/>
    <col min="5" max="5" width="16.5" style="6" customWidth="1"/>
    <col min="6" max="6" width="17.25" style="1" customWidth="1"/>
    <col min="7" max="7" width="12.5" customWidth="1"/>
    <col min="9" max="11" width="10.75" style="77"/>
    <col min="12" max="12" width="24.25" style="60" customWidth="1"/>
    <col min="13" max="13" width="19.75" style="53" customWidth="1"/>
    <col min="14" max="16" width="10.75" style="77"/>
  </cols>
  <sheetData>
    <row r="1" spans="1:16" ht="45" customHeight="1" thickBot="1">
      <c r="A1" s="179" t="s">
        <v>83</v>
      </c>
      <c r="B1" s="180"/>
      <c r="C1" s="180"/>
      <c r="D1" s="180"/>
      <c r="E1" s="192"/>
      <c r="F1" s="64" t="s">
        <v>144</v>
      </c>
    </row>
    <row r="2" spans="1:16" ht="87" customHeight="1">
      <c r="A2" s="193" t="s">
        <v>170</v>
      </c>
      <c r="B2" s="193"/>
      <c r="C2" s="193"/>
      <c r="D2" s="193"/>
      <c r="E2" s="194"/>
      <c r="F2" s="65">
        <f>SUM(F4:G101)</f>
        <v>0</v>
      </c>
    </row>
    <row r="3" spans="1:16" s="34" customFormat="1" ht="43.15" customHeight="1">
      <c r="A3" s="30" t="s">
        <v>46</v>
      </c>
      <c r="B3" s="32" t="s">
        <v>47</v>
      </c>
      <c r="C3" s="32" t="s">
        <v>78</v>
      </c>
      <c r="D3" s="32" t="s">
        <v>82</v>
      </c>
      <c r="E3" s="32" t="s">
        <v>81</v>
      </c>
      <c r="F3" s="44" t="s">
        <v>129</v>
      </c>
      <c r="G3" s="68" t="s">
        <v>169</v>
      </c>
      <c r="I3" s="49"/>
      <c r="J3" s="49"/>
      <c r="K3" s="49"/>
      <c r="L3" s="40" t="s">
        <v>95</v>
      </c>
      <c r="M3" s="40" t="s">
        <v>79</v>
      </c>
      <c r="N3" s="49"/>
      <c r="O3" s="49"/>
      <c r="P3" s="49"/>
    </row>
    <row r="4" spans="1:16" ht="36" customHeight="1">
      <c r="A4" s="26">
        <v>1</v>
      </c>
      <c r="B4" s="76"/>
      <c r="C4" s="76"/>
      <c r="D4" s="76"/>
      <c r="E4" s="76"/>
      <c r="F4" s="63">
        <f>I4</f>
        <v>0</v>
      </c>
      <c r="G4" s="69"/>
      <c r="I4" s="77">
        <f>_xlfn.CEILING.MATH(J4,5)</f>
        <v>0</v>
      </c>
      <c r="J4" s="77" cm="1">
        <f t="array" ref="J4">_xlfn.IFS(C4="Yürütücü veya Koordinatör",K4,C4="Araştırmacı veya Bursiyer",K4/4,C4="",0)</f>
        <v>0</v>
      </c>
      <c r="K4" s="77" cm="1">
        <f t="array" ref="K4">_xlfn.IFS(B4="Uluslararası Proje",200,B4="Ulusal Proje", 50,B4="AU BAP Projesi",20,B4="",0)</f>
        <v>0</v>
      </c>
      <c r="L4" s="40" t="s">
        <v>104</v>
      </c>
      <c r="M4" s="40" t="s">
        <v>118</v>
      </c>
    </row>
    <row r="5" spans="1:16" ht="36" customHeight="1">
      <c r="A5" s="27">
        <v>2</v>
      </c>
      <c r="B5" s="76"/>
      <c r="C5" s="76"/>
      <c r="D5" s="76"/>
      <c r="E5" s="76"/>
      <c r="F5" s="63">
        <f t="shared" ref="F5:F68" si="0">I5</f>
        <v>0</v>
      </c>
      <c r="G5" s="69"/>
      <c r="I5" s="77">
        <f t="shared" ref="I5:I68" si="1">_xlfn.CEILING.MATH(J5,5)</f>
        <v>0</v>
      </c>
      <c r="J5" s="77" cm="1">
        <f t="array" ref="J5">_xlfn.IFS(C5="Yürütücü veya Koordinatör",K5,C5="Araştırmacı veya Bursiyer",K5/4,C5="",0)</f>
        <v>0</v>
      </c>
      <c r="K5" s="77" cm="1">
        <f t="array" ref="K5">_xlfn.IFS(B5="Uluslararası Proje",200,B5="Ulusal Proje", 50,B5="AU BAP Projesi",20,B5="",0)</f>
        <v>0</v>
      </c>
      <c r="L5" s="40" t="s">
        <v>105</v>
      </c>
      <c r="M5" s="40" t="s">
        <v>119</v>
      </c>
    </row>
    <row r="6" spans="1:16" ht="36" customHeight="1">
      <c r="A6" s="26">
        <v>3</v>
      </c>
      <c r="B6" s="76"/>
      <c r="C6" s="76"/>
      <c r="D6" s="76"/>
      <c r="E6" s="76"/>
      <c r="F6" s="63">
        <f t="shared" si="0"/>
        <v>0</v>
      </c>
      <c r="G6" s="69"/>
      <c r="I6" s="77">
        <f t="shared" si="1"/>
        <v>0</v>
      </c>
      <c r="J6" s="77" cm="1">
        <f t="array" ref="J6">_xlfn.IFS(C6="Yürütücü veya Koordinatör",K6,C6="Araştırmacı veya Bursiyer",K6/4,C6="",0)</f>
        <v>0</v>
      </c>
      <c r="K6" s="77" cm="1">
        <f t="array" ref="K6">_xlfn.IFS(B6="Uluslararası Proje",200,B6="Ulusal Proje", 50,B6="AU BAP Projesi",20,B6="",0)</f>
        <v>0</v>
      </c>
      <c r="L6" s="40"/>
      <c r="M6" s="42"/>
    </row>
    <row r="7" spans="1:16" ht="36" customHeight="1">
      <c r="A7" s="27">
        <v>4</v>
      </c>
      <c r="B7" s="76"/>
      <c r="C7" s="76"/>
      <c r="D7" s="76"/>
      <c r="E7" s="76"/>
      <c r="F7" s="63">
        <f t="shared" si="0"/>
        <v>0</v>
      </c>
      <c r="G7" s="69"/>
      <c r="I7" s="77">
        <f t="shared" si="1"/>
        <v>0</v>
      </c>
      <c r="J7" s="77" cm="1">
        <f t="array" ref="J7">_xlfn.IFS(C7="Yürütücü veya Koordinatör",K7,C7="Araştırmacı veya Bursiyer",K7/4,C7="",0)</f>
        <v>0</v>
      </c>
      <c r="K7" s="77" cm="1">
        <f t="array" ref="K7">_xlfn.IFS(B7="Uluslararası Proje",200,B7="Ulusal Proje", 50,B7="AU BAP Projesi",20,B7="",0)</f>
        <v>0</v>
      </c>
      <c r="L7" s="40" t="s">
        <v>97</v>
      </c>
      <c r="M7" s="42" t="s">
        <v>86</v>
      </c>
    </row>
    <row r="8" spans="1:16" ht="36" customHeight="1">
      <c r="A8" s="26">
        <v>5</v>
      </c>
      <c r="B8" s="76"/>
      <c r="C8" s="76"/>
      <c r="D8" s="76"/>
      <c r="E8" s="76"/>
      <c r="F8" s="63">
        <f t="shared" si="0"/>
        <v>0</v>
      </c>
      <c r="G8" s="69"/>
      <c r="I8" s="77">
        <f t="shared" si="1"/>
        <v>0</v>
      </c>
      <c r="J8" s="77" cm="1">
        <f t="array" ref="J8">_xlfn.IFS(C8="Yürütücü veya Koordinatör",K8,C8="Araştırmacı veya Bursiyer",K8/4,C8="",0)</f>
        <v>0</v>
      </c>
      <c r="K8" s="77" cm="1">
        <f t="array" ref="K8">_xlfn.IFS(B8="Uluslararası Proje",200,B8="Ulusal Proje", 50,B8="AU BAP Projesi",20,B8="",0)</f>
        <v>0</v>
      </c>
      <c r="L8" s="61" t="s">
        <v>98</v>
      </c>
      <c r="M8" s="42" t="s">
        <v>85</v>
      </c>
    </row>
    <row r="9" spans="1:16" ht="36" customHeight="1">
      <c r="A9" s="27">
        <v>6</v>
      </c>
      <c r="B9" s="76"/>
      <c r="C9" s="76"/>
      <c r="D9" s="76"/>
      <c r="E9" s="76"/>
      <c r="F9" s="63">
        <f t="shared" si="0"/>
        <v>0</v>
      </c>
      <c r="G9" s="69"/>
      <c r="I9" s="77">
        <f t="shared" si="1"/>
        <v>0</v>
      </c>
      <c r="J9" s="77" cm="1">
        <f t="array" ref="J9">_xlfn.IFS(C9="Yürütücü veya Koordinatör",K9,C9="Araştırmacı veya Bursiyer",K9/4,C9="",0)</f>
        <v>0</v>
      </c>
      <c r="K9" s="77" cm="1">
        <f t="array" ref="K9">_xlfn.IFS(B9="Uluslararası Proje",200,B9="Ulusal Proje", 50,B9="AU BAP Projesi",20,B9="",0)</f>
        <v>0</v>
      </c>
      <c r="L9" s="40"/>
      <c r="M9" s="42"/>
    </row>
    <row r="10" spans="1:16" ht="36" customHeight="1">
      <c r="A10" s="26">
        <v>7</v>
      </c>
      <c r="B10" s="76"/>
      <c r="C10" s="76"/>
      <c r="D10" s="76"/>
      <c r="E10" s="76"/>
      <c r="F10" s="63">
        <f t="shared" si="0"/>
        <v>0</v>
      </c>
      <c r="G10" s="69"/>
      <c r="I10" s="77">
        <f t="shared" si="1"/>
        <v>0</v>
      </c>
      <c r="J10" s="77" cm="1">
        <f t="array" ref="J10">_xlfn.IFS(C10="Yürütücü veya Koordinatör",K10,C10="Araştırmacı veya Bursiyer",K10/4,C10="",0)</f>
        <v>0</v>
      </c>
      <c r="K10" s="77" cm="1">
        <f t="array" ref="K10">_xlfn.IFS(B10="Uluslararası Proje",200,B10="Ulusal Proje", 50,B10="AU BAP Projesi",20,B10="",0)</f>
        <v>0</v>
      </c>
      <c r="L10" s="40" t="s">
        <v>49</v>
      </c>
      <c r="M10" s="42" t="s">
        <v>5</v>
      </c>
    </row>
    <row r="11" spans="1:16" ht="36" customHeight="1">
      <c r="A11" s="27">
        <v>8</v>
      </c>
      <c r="B11" s="76"/>
      <c r="C11" s="76"/>
      <c r="D11" s="76"/>
      <c r="E11" s="76"/>
      <c r="F11" s="63">
        <f t="shared" si="0"/>
        <v>0</v>
      </c>
      <c r="G11" s="69"/>
      <c r="I11" s="77">
        <f t="shared" si="1"/>
        <v>0</v>
      </c>
      <c r="J11" s="77" cm="1">
        <f t="array" ref="J11">_xlfn.IFS(C11="Yürütücü veya Koordinatör",K11,C11="Araştırmacı veya Bursiyer",K11/4,C11="",0)</f>
        <v>0</v>
      </c>
      <c r="K11" s="77" cm="1">
        <f t="array" ref="K11">_xlfn.IFS(B11="Uluslararası Proje",200,B11="Ulusal Proje", 50,B11="AU BAP Projesi",20,B11="",0)</f>
        <v>0</v>
      </c>
      <c r="L11" s="40" t="s">
        <v>21</v>
      </c>
      <c r="M11" s="42" t="s">
        <v>6</v>
      </c>
    </row>
    <row r="12" spans="1:16" ht="36" customHeight="1">
      <c r="A12" s="26">
        <v>9</v>
      </c>
      <c r="B12" s="76"/>
      <c r="C12" s="76"/>
      <c r="D12" s="76"/>
      <c r="E12" s="76"/>
      <c r="F12" s="63">
        <f t="shared" si="0"/>
        <v>0</v>
      </c>
      <c r="G12" s="69"/>
      <c r="I12" s="77">
        <f t="shared" si="1"/>
        <v>0</v>
      </c>
      <c r="J12" s="77" cm="1">
        <f t="array" ref="J12">_xlfn.IFS(C12="Yürütücü veya Koordinatör",K12,C12="Araştırmacı veya Bursiyer",K12/4,C12="",0)</f>
        <v>0</v>
      </c>
      <c r="K12" s="77" cm="1">
        <f t="array" ref="K12">_xlfn.IFS(B12="Uluslararası Proje",200,B12="Ulusal Proje", 50,B12="AU BAP Projesi",20,B12="",0)</f>
        <v>0</v>
      </c>
      <c r="L12" s="40" t="s">
        <v>22</v>
      </c>
      <c r="M12" s="42" t="s">
        <v>7</v>
      </c>
    </row>
    <row r="13" spans="1:16" ht="36" customHeight="1">
      <c r="A13" s="27">
        <v>10</v>
      </c>
      <c r="B13" s="76"/>
      <c r="C13" s="76"/>
      <c r="D13" s="76"/>
      <c r="E13" s="76"/>
      <c r="F13" s="63">
        <f t="shared" si="0"/>
        <v>0</v>
      </c>
      <c r="G13" s="69"/>
      <c r="I13" s="77">
        <f t="shared" si="1"/>
        <v>0</v>
      </c>
      <c r="J13" s="77" cm="1">
        <f t="array" ref="J13">_xlfn.IFS(C13="Yürütücü veya Koordinatör",K13,C13="Araştırmacı veya Bursiyer",K13/4,C13="",0)</f>
        <v>0</v>
      </c>
      <c r="K13" s="77" cm="1">
        <f t="array" ref="K13">_xlfn.IFS(B13="Uluslararası Proje",200,B13="Ulusal Proje", 50,B13="AU BAP Projesi",20,B13="",0)</f>
        <v>0</v>
      </c>
      <c r="L13" s="40" t="s">
        <v>50</v>
      </c>
      <c r="M13" s="42" t="s">
        <v>8</v>
      </c>
    </row>
    <row r="14" spans="1:16" ht="36" customHeight="1">
      <c r="A14" s="26">
        <v>11</v>
      </c>
      <c r="B14" s="76"/>
      <c r="C14" s="76"/>
      <c r="D14" s="76"/>
      <c r="E14" s="76"/>
      <c r="F14" s="63">
        <f t="shared" si="0"/>
        <v>0</v>
      </c>
      <c r="G14" s="69"/>
      <c r="I14" s="77">
        <f t="shared" si="1"/>
        <v>0</v>
      </c>
      <c r="J14" s="77" cm="1">
        <f t="array" ref="J14">_xlfn.IFS(C14="Yürütücü veya Koordinatör",K14,C14="Araştırmacı veya Bursiyer",K14/4,C14="",0)</f>
        <v>0</v>
      </c>
      <c r="K14" s="77" cm="1">
        <f t="array" ref="K14">_xlfn.IFS(B14="Uluslararası Proje",200,B14="Ulusal Proje", 50,B14="AU BAP Projesi",20,B14="",0)</f>
        <v>0</v>
      </c>
      <c r="L14" s="40"/>
      <c r="M14" s="53" t="s">
        <v>9</v>
      </c>
    </row>
    <row r="15" spans="1:16" ht="36" customHeight="1">
      <c r="A15" s="27">
        <v>12</v>
      </c>
      <c r="B15" s="76"/>
      <c r="C15" s="76"/>
      <c r="D15" s="76"/>
      <c r="E15" s="76"/>
      <c r="F15" s="63">
        <f t="shared" si="0"/>
        <v>0</v>
      </c>
      <c r="G15" s="69"/>
      <c r="I15" s="77">
        <f t="shared" si="1"/>
        <v>0</v>
      </c>
      <c r="J15" s="77" cm="1">
        <f t="array" ref="J15">_xlfn.IFS(C15="Yürütücü veya Koordinatör",K15,C15="Araştırmacı veya Bursiyer",K15/4,C15="",0)</f>
        <v>0</v>
      </c>
      <c r="K15" s="77" cm="1">
        <f t="array" ref="K15">_xlfn.IFS(B15="Uluslararası Proje",200,B15="Ulusal Proje", 50,B15="AU BAP Projesi",20,B15="",0)</f>
        <v>0</v>
      </c>
      <c r="L15" s="40" t="s">
        <v>139</v>
      </c>
      <c r="M15" s="42" t="s">
        <v>11</v>
      </c>
    </row>
    <row r="16" spans="1:16" ht="36" customHeight="1">
      <c r="A16" s="26">
        <v>13</v>
      </c>
      <c r="B16" s="76"/>
      <c r="C16" s="76"/>
      <c r="D16" s="76"/>
      <c r="E16" s="76"/>
      <c r="F16" s="63">
        <f t="shared" si="0"/>
        <v>0</v>
      </c>
      <c r="G16" s="69"/>
      <c r="I16" s="77">
        <f t="shared" si="1"/>
        <v>0</v>
      </c>
      <c r="J16" s="77" cm="1">
        <f t="array" ref="J16">_xlfn.IFS(C16="Yürütücü veya Koordinatör",K16,C16="Araştırmacı veya Bursiyer",K16/4,C16="",0)</f>
        <v>0</v>
      </c>
      <c r="K16" s="77" cm="1">
        <f t="array" ref="K16">_xlfn.IFS(B16="Uluslararası Proje",200,B16="Ulusal Proje", 50,B16="AU BAP Projesi",20,B16="",0)</f>
        <v>0</v>
      </c>
      <c r="L16" s="40" t="s">
        <v>140</v>
      </c>
      <c r="M16" s="42" t="s">
        <v>13</v>
      </c>
    </row>
    <row r="17" spans="1:13" ht="36" customHeight="1">
      <c r="A17" s="27">
        <v>14</v>
      </c>
      <c r="B17" s="76"/>
      <c r="C17" s="76"/>
      <c r="D17" s="76"/>
      <c r="E17" s="76"/>
      <c r="F17" s="63">
        <f t="shared" si="0"/>
        <v>0</v>
      </c>
      <c r="G17" s="69"/>
      <c r="I17" s="77">
        <f t="shared" si="1"/>
        <v>0</v>
      </c>
      <c r="J17" s="77" cm="1">
        <f t="array" ref="J17">_xlfn.IFS(C17="Yürütücü veya Koordinatör",K17,C17="Araştırmacı veya Bursiyer",K17/4,C17="",0)</f>
        <v>0</v>
      </c>
      <c r="K17" s="77" cm="1">
        <f t="array" ref="K17">_xlfn.IFS(B17="Uluslararası Proje",200,B17="Ulusal Proje", 50,B17="AU BAP Projesi",20,B17="",0)</f>
        <v>0</v>
      </c>
      <c r="L17" s="40" t="s">
        <v>138</v>
      </c>
      <c r="M17" s="42"/>
    </row>
    <row r="18" spans="1:13" ht="36" customHeight="1">
      <c r="A18" s="26">
        <v>15</v>
      </c>
      <c r="B18" s="76"/>
      <c r="C18" s="76"/>
      <c r="D18" s="76"/>
      <c r="E18" s="76"/>
      <c r="F18" s="63">
        <f t="shared" si="0"/>
        <v>0</v>
      </c>
      <c r="G18" s="69"/>
      <c r="I18" s="77">
        <f t="shared" si="1"/>
        <v>0</v>
      </c>
      <c r="J18" s="77" cm="1">
        <f t="array" ref="J18">_xlfn.IFS(C18="Yürütücü veya Koordinatör",K18,C18="Araştırmacı veya Bursiyer",K18/4,C18="",0)</f>
        <v>0</v>
      </c>
      <c r="K18" s="77" cm="1">
        <f t="array" ref="K18">_xlfn.IFS(B18="Uluslararası Proje",200,B18="Ulusal Proje", 50,B18="AU BAP Projesi",20,B18="",0)</f>
        <v>0</v>
      </c>
      <c r="L18" s="40"/>
      <c r="M18" s="42"/>
    </row>
    <row r="19" spans="1:13" ht="36" customHeight="1">
      <c r="A19" s="27">
        <v>16</v>
      </c>
      <c r="B19" s="76"/>
      <c r="C19" s="76"/>
      <c r="D19" s="76"/>
      <c r="E19" s="76"/>
      <c r="F19" s="63">
        <f t="shared" si="0"/>
        <v>0</v>
      </c>
      <c r="G19" s="69"/>
      <c r="I19" s="77">
        <f t="shared" si="1"/>
        <v>0</v>
      </c>
      <c r="J19" s="77" cm="1">
        <f t="array" ref="J19">_xlfn.IFS(C19="Yürütücü veya Koordinatör",K19,C19="Araştırmacı veya Bursiyer",K19/4,C19="",0)</f>
        <v>0</v>
      </c>
      <c r="K19" s="77" cm="1">
        <f t="array" ref="K19">_xlfn.IFS(B19="Uluslararası Proje",200,B19="Ulusal Proje", 50,B19="AU BAP Projesi",20,B19="",0)</f>
        <v>0</v>
      </c>
      <c r="L19" s="40" t="s">
        <v>24</v>
      </c>
      <c r="M19" s="40" t="s">
        <v>11</v>
      </c>
    </row>
    <row r="20" spans="1:13" ht="36" customHeight="1">
      <c r="A20" s="26">
        <v>17</v>
      </c>
      <c r="B20" s="76"/>
      <c r="C20" s="76"/>
      <c r="D20" s="76"/>
      <c r="E20" s="76"/>
      <c r="F20" s="63">
        <f t="shared" si="0"/>
        <v>0</v>
      </c>
      <c r="G20" s="69"/>
      <c r="I20" s="77">
        <f t="shared" si="1"/>
        <v>0</v>
      </c>
      <c r="J20" s="77" cm="1">
        <f t="array" ref="J20">_xlfn.IFS(C20="Yürütücü veya Koordinatör",K20,C20="Araştırmacı veya Bursiyer",K20/4,C20="",0)</f>
        <v>0</v>
      </c>
      <c r="K20" s="77" cm="1">
        <f t="array" ref="K20">_xlfn.IFS(B20="Uluslararası Proje",200,B20="Ulusal Proje", 50,B20="AU BAP Projesi",20,B20="",0)</f>
        <v>0</v>
      </c>
      <c r="L20" s="40" t="s">
        <v>23</v>
      </c>
      <c r="M20" s="40" t="s">
        <v>13</v>
      </c>
    </row>
    <row r="21" spans="1:13" ht="36" customHeight="1">
      <c r="A21" s="27">
        <v>18</v>
      </c>
      <c r="B21" s="76"/>
      <c r="C21" s="76"/>
      <c r="D21" s="76"/>
      <c r="E21" s="76"/>
      <c r="F21" s="63">
        <f t="shared" si="0"/>
        <v>0</v>
      </c>
      <c r="G21" s="69"/>
      <c r="I21" s="77">
        <f t="shared" si="1"/>
        <v>0</v>
      </c>
      <c r="J21" s="77" cm="1">
        <f t="array" ref="J21">_xlfn.IFS(C21="Yürütücü veya Koordinatör",K21,C21="Araştırmacı veya Bursiyer",K21/4,C21="",0)</f>
        <v>0</v>
      </c>
      <c r="K21" s="77" cm="1">
        <f t="array" ref="K21">_xlfn.IFS(B21="Uluslararası Proje",200,B21="Ulusal Proje", 50,B21="AU BAP Projesi",20,B21="",0)</f>
        <v>0</v>
      </c>
    </row>
    <row r="22" spans="1:13" ht="36" customHeight="1">
      <c r="A22" s="26">
        <v>19</v>
      </c>
      <c r="B22" s="76"/>
      <c r="C22" s="76"/>
      <c r="D22" s="76"/>
      <c r="E22" s="76"/>
      <c r="F22" s="63">
        <f t="shared" si="0"/>
        <v>0</v>
      </c>
      <c r="G22" s="69"/>
      <c r="I22" s="77">
        <f t="shared" si="1"/>
        <v>0</v>
      </c>
      <c r="J22" s="77" cm="1">
        <f t="array" ref="J22">_xlfn.IFS(C22="Yürütücü veya Koordinatör",K22,C22="Araştırmacı veya Bursiyer",K22/4,C22="",0)</f>
        <v>0</v>
      </c>
      <c r="K22" s="77" cm="1">
        <f t="array" ref="K22">_xlfn.IFS(B22="Uluslararası Proje",200,B22="Ulusal Proje", 50,B22="AU BAP Projesi",20,B22="",0)</f>
        <v>0</v>
      </c>
      <c r="L22" s="60" t="s">
        <v>3</v>
      </c>
      <c r="M22" s="40" t="s">
        <v>79</v>
      </c>
    </row>
    <row r="23" spans="1:13" ht="36" customHeight="1">
      <c r="A23" s="27">
        <v>20</v>
      </c>
      <c r="B23" s="76"/>
      <c r="C23" s="76"/>
      <c r="D23" s="76"/>
      <c r="E23" s="76"/>
      <c r="F23" s="63">
        <f t="shared" si="0"/>
        <v>0</v>
      </c>
      <c r="G23" s="69"/>
      <c r="I23" s="77">
        <f t="shared" si="1"/>
        <v>0</v>
      </c>
      <c r="J23" s="77" cm="1">
        <f t="array" ref="J23">_xlfn.IFS(C23="Yürütücü veya Koordinatör",K23,C23="Araştırmacı veya Bursiyer",K23/4,C23="",0)</f>
        <v>0</v>
      </c>
      <c r="K23" s="77" cm="1">
        <f t="array" ref="K23">_xlfn.IFS(B23="Uluslararası Proje",200,B23="Ulusal Proje", 50,B23="AU BAP Projesi",20,B23="",0)</f>
        <v>0</v>
      </c>
      <c r="L23" s="60" t="s">
        <v>10</v>
      </c>
      <c r="M23" s="40" t="s">
        <v>80</v>
      </c>
    </row>
    <row r="24" spans="1:13" ht="36" customHeight="1">
      <c r="A24" s="26">
        <v>21</v>
      </c>
      <c r="B24" s="76"/>
      <c r="C24" s="76"/>
      <c r="D24" s="76"/>
      <c r="E24" s="76"/>
      <c r="F24" s="63">
        <f t="shared" si="0"/>
        <v>0</v>
      </c>
      <c r="G24" s="69"/>
      <c r="I24" s="77">
        <f t="shared" si="1"/>
        <v>0</v>
      </c>
      <c r="J24" s="77" cm="1">
        <f t="array" ref="J24">_xlfn.IFS(C24="Yürütücü veya Koordinatör",K24,C24="Araştırmacı veya Bursiyer",K24/4,C24="",0)</f>
        <v>0</v>
      </c>
      <c r="K24" s="77" cm="1">
        <f t="array" ref="K24">_xlfn.IFS(B24="Uluslararası Proje",200,B24="Ulusal Proje", 50,B24="AU BAP Projesi",20,B24="",0)</f>
        <v>0</v>
      </c>
    </row>
    <row r="25" spans="1:13" ht="36" customHeight="1">
      <c r="A25" s="27">
        <v>22</v>
      </c>
      <c r="B25" s="76"/>
      <c r="C25" s="76"/>
      <c r="D25" s="76"/>
      <c r="E25" s="76"/>
      <c r="F25" s="63">
        <f t="shared" si="0"/>
        <v>0</v>
      </c>
      <c r="G25" s="69"/>
      <c r="I25" s="77">
        <f t="shared" si="1"/>
        <v>0</v>
      </c>
      <c r="J25" s="77" cm="1">
        <f t="array" ref="J25">_xlfn.IFS(C25="Yürütücü veya Koordinatör",K25,C25="Araştırmacı veya Bursiyer",K25/4,C25="",0)</f>
        <v>0</v>
      </c>
      <c r="K25" s="77" cm="1">
        <f t="array" ref="K25">_xlfn.IFS(B25="Uluslararası Proje",200,B25="Ulusal Proje", 50,B25="AU BAP Projesi",20,B25="",0)</f>
        <v>0</v>
      </c>
      <c r="L25" s="53" t="s">
        <v>166</v>
      </c>
      <c r="M25" s="40" t="s">
        <v>91</v>
      </c>
    </row>
    <row r="26" spans="1:13" ht="36" customHeight="1">
      <c r="A26" s="26">
        <v>23</v>
      </c>
      <c r="B26" s="76"/>
      <c r="C26" s="76"/>
      <c r="D26" s="76"/>
      <c r="E26" s="76"/>
      <c r="F26" s="63">
        <f t="shared" si="0"/>
        <v>0</v>
      </c>
      <c r="G26" s="69"/>
      <c r="I26" s="77">
        <f t="shared" si="1"/>
        <v>0</v>
      </c>
      <c r="J26" s="77" cm="1">
        <f t="array" ref="J26">_xlfn.IFS(C26="Yürütücü veya Koordinatör",K26,C26="Araştırmacı veya Bursiyer",K26/4,C26="",0)</f>
        <v>0</v>
      </c>
      <c r="K26" s="77" cm="1">
        <f t="array" ref="K26">_xlfn.IFS(B26="Uluslararası Proje",200,B26="Ulusal Proje", 50,B26="AU BAP Projesi",20,B26="",0)</f>
        <v>0</v>
      </c>
      <c r="L26" s="53" t="s">
        <v>167</v>
      </c>
      <c r="M26" s="40" t="s">
        <v>90</v>
      </c>
    </row>
    <row r="27" spans="1:13" ht="36" customHeight="1">
      <c r="A27" s="27">
        <v>24</v>
      </c>
      <c r="B27" s="76"/>
      <c r="C27" s="76"/>
      <c r="D27" s="76"/>
      <c r="E27" s="76"/>
      <c r="F27" s="63">
        <f t="shared" si="0"/>
        <v>0</v>
      </c>
      <c r="G27" s="69"/>
      <c r="I27" s="77">
        <f t="shared" si="1"/>
        <v>0</v>
      </c>
      <c r="J27" s="77" cm="1">
        <f t="array" ref="J27">_xlfn.IFS(C27="Yürütücü veya Koordinatör",K27,C27="Araştırmacı veya Bursiyer",K27/4,C27="",0)</f>
        <v>0</v>
      </c>
      <c r="K27" s="77" cm="1">
        <f t="array" ref="K27">_xlfn.IFS(B27="Uluslararası Proje",200,B27="Ulusal Proje", 50,B27="AU BAP Projesi",20,B27="",0)</f>
        <v>0</v>
      </c>
      <c r="L27" s="53" t="s">
        <v>168</v>
      </c>
    </row>
    <row r="28" spans="1:13" ht="36" customHeight="1">
      <c r="A28" s="26">
        <v>25</v>
      </c>
      <c r="B28" s="76"/>
      <c r="C28" s="76"/>
      <c r="D28" s="76"/>
      <c r="E28" s="76"/>
      <c r="F28" s="63">
        <f t="shared" si="0"/>
        <v>0</v>
      </c>
      <c r="G28" s="69"/>
      <c r="I28" s="77">
        <f t="shared" si="1"/>
        <v>0</v>
      </c>
      <c r="J28" s="77" cm="1">
        <f t="array" ref="J28">_xlfn.IFS(C28="Yürütücü veya Koordinatör",K28,C28="Araştırmacı veya Bursiyer",K28/4,C28="",0)</f>
        <v>0</v>
      </c>
      <c r="K28" s="77" cm="1">
        <f t="array" ref="K28">_xlfn.IFS(B28="Uluslararası Proje",200,B28="Ulusal Proje", 50,B28="AU BAP Projesi",20,B28="",0)</f>
        <v>0</v>
      </c>
    </row>
    <row r="29" spans="1:13" ht="36" customHeight="1">
      <c r="A29" s="27">
        <v>26</v>
      </c>
      <c r="B29" s="76"/>
      <c r="C29" s="76"/>
      <c r="D29" s="76"/>
      <c r="E29" s="76"/>
      <c r="F29" s="63">
        <f t="shared" si="0"/>
        <v>0</v>
      </c>
      <c r="G29" s="69"/>
      <c r="I29" s="77">
        <f t="shared" si="1"/>
        <v>0</v>
      </c>
      <c r="J29" s="77" cm="1">
        <f t="array" ref="J29">_xlfn.IFS(C29="Yürütücü veya Koordinatör",K29,C29="Araştırmacı veya Bursiyer",K29/4,C29="",0)</f>
        <v>0</v>
      </c>
      <c r="K29" s="77" cm="1">
        <f t="array" ref="K29">_xlfn.IFS(B29="Uluslararası Proje",200,B29="Ulusal Proje", 50,B29="AU BAP Projesi",20,B29="",0)</f>
        <v>0</v>
      </c>
      <c r="L29" s="60" t="s">
        <v>163</v>
      </c>
      <c r="M29" s="53" t="s">
        <v>76</v>
      </c>
    </row>
    <row r="30" spans="1:13" ht="36" customHeight="1">
      <c r="A30" s="26">
        <v>27</v>
      </c>
      <c r="B30" s="76"/>
      <c r="C30" s="76"/>
      <c r="D30" s="76"/>
      <c r="E30" s="76"/>
      <c r="F30" s="63">
        <f t="shared" si="0"/>
        <v>0</v>
      </c>
      <c r="G30" s="69"/>
      <c r="I30" s="77">
        <f t="shared" si="1"/>
        <v>0</v>
      </c>
      <c r="J30" s="77" cm="1">
        <f t="array" ref="J30">_xlfn.IFS(C30="Yürütücü veya Koordinatör",K30,C30="Araştırmacı veya Bursiyer",K30/4,C30="",0)</f>
        <v>0</v>
      </c>
      <c r="K30" s="77" cm="1">
        <f t="array" ref="K30">_xlfn.IFS(B30="Uluslararası Proje",200,B30="Ulusal Proje", 50,B30="AU BAP Projesi",20,B30="",0)</f>
        <v>0</v>
      </c>
      <c r="L30" s="60" t="s">
        <v>164</v>
      </c>
      <c r="M30" s="53" t="s">
        <v>77</v>
      </c>
    </row>
    <row r="31" spans="1:13" ht="36" customHeight="1">
      <c r="A31" s="27">
        <v>28</v>
      </c>
      <c r="B31" s="76"/>
      <c r="C31" s="76"/>
      <c r="D31" s="76"/>
      <c r="E31" s="76"/>
      <c r="F31" s="63">
        <f t="shared" si="0"/>
        <v>0</v>
      </c>
      <c r="G31" s="69"/>
      <c r="I31" s="77">
        <f t="shared" si="1"/>
        <v>0</v>
      </c>
      <c r="J31" s="77" cm="1">
        <f t="array" ref="J31">_xlfn.IFS(C31="Yürütücü veya Koordinatör",K31,C31="Araştırmacı veya Bursiyer",K31/4,C31="",0)</f>
        <v>0</v>
      </c>
      <c r="K31" s="77" cm="1">
        <f t="array" ref="K31">_xlfn.IFS(B31="Uluslararası Proje",200,B31="Ulusal Proje", 50,B31="AU BAP Projesi",20,B31="",0)</f>
        <v>0</v>
      </c>
      <c r="L31" s="60" t="s">
        <v>165</v>
      </c>
      <c r="M31" s="53" t="s">
        <v>171</v>
      </c>
    </row>
    <row r="32" spans="1:13" ht="36" customHeight="1">
      <c r="A32" s="26">
        <v>29</v>
      </c>
      <c r="B32" s="76"/>
      <c r="C32" s="76"/>
      <c r="D32" s="76"/>
      <c r="E32" s="76"/>
      <c r="F32" s="63">
        <f t="shared" si="0"/>
        <v>0</v>
      </c>
      <c r="G32" s="69"/>
      <c r="I32" s="77">
        <f t="shared" si="1"/>
        <v>0</v>
      </c>
      <c r="J32" s="77" cm="1">
        <f t="array" ref="J32">_xlfn.IFS(C32="Yürütücü veya Koordinatör",K32,C32="Araştırmacı veya Bursiyer",K32/4,C32="",0)</f>
        <v>0</v>
      </c>
      <c r="K32" s="77" cm="1">
        <f t="array" ref="K32">_xlfn.IFS(B32="Uluslararası Proje",200,B32="Ulusal Proje", 50,B32="AU BAP Projesi",20,B32="",0)</f>
        <v>0</v>
      </c>
    </row>
    <row r="33" spans="1:11" ht="36" customHeight="1">
      <c r="A33" s="27">
        <v>30</v>
      </c>
      <c r="B33" s="76"/>
      <c r="C33" s="76"/>
      <c r="D33" s="76"/>
      <c r="E33" s="76"/>
      <c r="F33" s="63">
        <f t="shared" si="0"/>
        <v>0</v>
      </c>
      <c r="G33" s="69"/>
      <c r="I33" s="77">
        <f t="shared" si="1"/>
        <v>0</v>
      </c>
      <c r="J33" s="77" cm="1">
        <f t="array" ref="J33">_xlfn.IFS(C33="Yürütücü veya Koordinatör",K33,C33="Araştırmacı veya Bursiyer",K33/4,C33="",0)</f>
        <v>0</v>
      </c>
      <c r="K33" s="77" cm="1">
        <f t="array" ref="K33">_xlfn.IFS(B33="Uluslararası Proje",200,B33="Ulusal Proje", 50,B33="AU BAP Projesi",20,B33="",0)</f>
        <v>0</v>
      </c>
    </row>
    <row r="34" spans="1:11" ht="36" customHeight="1">
      <c r="A34" s="26">
        <v>31</v>
      </c>
      <c r="B34" s="76"/>
      <c r="C34" s="76"/>
      <c r="D34" s="76"/>
      <c r="E34" s="76"/>
      <c r="F34" s="63">
        <f t="shared" si="0"/>
        <v>0</v>
      </c>
      <c r="G34" s="69"/>
      <c r="I34" s="77">
        <f t="shared" si="1"/>
        <v>0</v>
      </c>
      <c r="J34" s="77" cm="1">
        <f t="array" ref="J34">_xlfn.IFS(C34="Yürütücü veya Koordinatör",K34,C34="Araştırmacı veya Bursiyer",K34/4,C34="",0)</f>
        <v>0</v>
      </c>
      <c r="K34" s="77" cm="1">
        <f t="array" ref="K34">_xlfn.IFS(B34="Uluslararası Proje",200,B34="Ulusal Proje", 50,B34="AU BAP Projesi",20,B34="",0)</f>
        <v>0</v>
      </c>
    </row>
    <row r="35" spans="1:11" ht="36" customHeight="1">
      <c r="A35" s="27">
        <v>32</v>
      </c>
      <c r="B35" s="76"/>
      <c r="C35" s="76"/>
      <c r="D35" s="76"/>
      <c r="E35" s="76"/>
      <c r="F35" s="63">
        <f t="shared" si="0"/>
        <v>0</v>
      </c>
      <c r="G35" s="69"/>
      <c r="I35" s="77">
        <f t="shared" si="1"/>
        <v>0</v>
      </c>
      <c r="J35" s="77" cm="1">
        <f t="array" ref="J35">_xlfn.IFS(C35="Yürütücü veya Koordinatör",K35,C35="Araştırmacı veya Bursiyer",K35/4,C35="",0)</f>
        <v>0</v>
      </c>
      <c r="K35" s="77" cm="1">
        <f t="array" ref="K35">_xlfn.IFS(B35="Uluslararası Proje",200,B35="Ulusal Proje", 50,B35="AU BAP Projesi",20,B35="",0)</f>
        <v>0</v>
      </c>
    </row>
    <row r="36" spans="1:11" ht="36" customHeight="1">
      <c r="A36" s="26">
        <v>33</v>
      </c>
      <c r="B36" s="76"/>
      <c r="C36" s="76"/>
      <c r="D36" s="76"/>
      <c r="E36" s="76"/>
      <c r="F36" s="63">
        <f t="shared" si="0"/>
        <v>0</v>
      </c>
      <c r="G36" s="69"/>
      <c r="I36" s="77">
        <f t="shared" si="1"/>
        <v>0</v>
      </c>
      <c r="J36" s="77" cm="1">
        <f t="array" ref="J36">_xlfn.IFS(C36="Yürütücü veya Koordinatör",K36,C36="Araştırmacı veya Bursiyer",K36/4,C36="",0)</f>
        <v>0</v>
      </c>
      <c r="K36" s="77" cm="1">
        <f t="array" ref="K36">_xlfn.IFS(B36="Uluslararası Proje",200,B36="Ulusal Proje", 50,B36="AU BAP Projesi",20,B36="",0)</f>
        <v>0</v>
      </c>
    </row>
    <row r="37" spans="1:11" ht="36" customHeight="1">
      <c r="A37" s="27">
        <v>34</v>
      </c>
      <c r="B37" s="76"/>
      <c r="C37" s="76"/>
      <c r="D37" s="76"/>
      <c r="E37" s="76"/>
      <c r="F37" s="63">
        <f t="shared" si="0"/>
        <v>0</v>
      </c>
      <c r="G37" s="69"/>
      <c r="I37" s="77">
        <f t="shared" si="1"/>
        <v>0</v>
      </c>
      <c r="J37" s="77" cm="1">
        <f t="array" ref="J37">_xlfn.IFS(C37="Yürütücü veya Koordinatör",K37,C37="Araştırmacı veya Bursiyer",K37/4,C37="",0)</f>
        <v>0</v>
      </c>
      <c r="K37" s="77" cm="1">
        <f t="array" ref="K37">_xlfn.IFS(B37="Uluslararası Proje",200,B37="Ulusal Proje", 50,B37="AU BAP Projesi",20,B37="",0)</f>
        <v>0</v>
      </c>
    </row>
    <row r="38" spans="1:11" ht="36" customHeight="1">
      <c r="A38" s="26">
        <v>35</v>
      </c>
      <c r="B38" s="76"/>
      <c r="C38" s="76"/>
      <c r="D38" s="76"/>
      <c r="E38" s="76"/>
      <c r="F38" s="63">
        <f t="shared" si="0"/>
        <v>0</v>
      </c>
      <c r="G38" s="69"/>
      <c r="I38" s="77">
        <f t="shared" si="1"/>
        <v>0</v>
      </c>
      <c r="J38" s="77" cm="1">
        <f t="array" ref="J38">_xlfn.IFS(C38="Yürütücü veya Koordinatör",K38,C38="Araştırmacı veya Bursiyer",K38/4,C38="",0)</f>
        <v>0</v>
      </c>
      <c r="K38" s="77" cm="1">
        <f t="array" ref="K38">_xlfn.IFS(B38="Uluslararası Proje",200,B38="Ulusal Proje", 50,B38="AU BAP Projesi",20,B38="",0)</f>
        <v>0</v>
      </c>
    </row>
    <row r="39" spans="1:11" ht="36" customHeight="1">
      <c r="A39" s="27">
        <v>36</v>
      </c>
      <c r="B39" s="76"/>
      <c r="C39" s="76"/>
      <c r="D39" s="76"/>
      <c r="E39" s="76"/>
      <c r="F39" s="63">
        <f t="shared" si="0"/>
        <v>0</v>
      </c>
      <c r="G39" s="69"/>
      <c r="I39" s="77">
        <f t="shared" si="1"/>
        <v>0</v>
      </c>
      <c r="J39" s="77" cm="1">
        <f t="array" ref="J39">_xlfn.IFS(C39="Yürütücü veya Koordinatör",K39,C39="Araştırmacı veya Bursiyer",K39/4,C39="",0)</f>
        <v>0</v>
      </c>
      <c r="K39" s="77" cm="1">
        <f t="array" ref="K39">_xlfn.IFS(B39="Uluslararası Proje",200,B39="Ulusal Proje", 50,B39="AU BAP Projesi",20,B39="",0)</f>
        <v>0</v>
      </c>
    </row>
    <row r="40" spans="1:11" ht="36" customHeight="1">
      <c r="A40" s="26">
        <v>37</v>
      </c>
      <c r="B40" s="76"/>
      <c r="C40" s="76"/>
      <c r="D40" s="76"/>
      <c r="E40" s="76"/>
      <c r="F40" s="63">
        <f t="shared" si="0"/>
        <v>0</v>
      </c>
      <c r="G40" s="69"/>
      <c r="I40" s="77">
        <f t="shared" si="1"/>
        <v>0</v>
      </c>
      <c r="J40" s="77" cm="1">
        <f t="array" ref="J40">_xlfn.IFS(C40="Yürütücü veya Koordinatör",K40,C40="Araştırmacı veya Bursiyer",K40/4,C40="",0)</f>
        <v>0</v>
      </c>
      <c r="K40" s="77" cm="1">
        <f t="array" ref="K40">_xlfn.IFS(B40="Uluslararası Proje",200,B40="Ulusal Proje", 50,B40="AU BAP Projesi",20,B40="",0)</f>
        <v>0</v>
      </c>
    </row>
    <row r="41" spans="1:11" ht="36" customHeight="1">
      <c r="A41" s="27">
        <v>38</v>
      </c>
      <c r="B41" s="76"/>
      <c r="C41" s="76"/>
      <c r="D41" s="76"/>
      <c r="E41" s="76"/>
      <c r="F41" s="63">
        <f t="shared" si="0"/>
        <v>0</v>
      </c>
      <c r="G41" s="69"/>
      <c r="I41" s="77">
        <f t="shared" si="1"/>
        <v>0</v>
      </c>
      <c r="J41" s="77" cm="1">
        <f t="array" ref="J41">_xlfn.IFS(C41="Yürütücü veya Koordinatör",K41,C41="Araştırmacı veya Bursiyer",K41/4,C41="",0)</f>
        <v>0</v>
      </c>
      <c r="K41" s="77" cm="1">
        <f t="array" ref="K41">_xlfn.IFS(B41="Uluslararası Proje",200,B41="Ulusal Proje", 50,B41="AU BAP Projesi",20,B41="",0)</f>
        <v>0</v>
      </c>
    </row>
    <row r="42" spans="1:11" ht="36" customHeight="1">
      <c r="A42" s="26">
        <v>39</v>
      </c>
      <c r="B42" s="76"/>
      <c r="C42" s="76"/>
      <c r="D42" s="76"/>
      <c r="E42" s="76"/>
      <c r="F42" s="63">
        <f t="shared" si="0"/>
        <v>0</v>
      </c>
      <c r="G42" s="69"/>
      <c r="I42" s="77">
        <f t="shared" si="1"/>
        <v>0</v>
      </c>
      <c r="J42" s="77" cm="1">
        <f t="array" ref="J42">_xlfn.IFS(C42="Yürütücü veya Koordinatör",K42,C42="Araştırmacı veya Bursiyer",K42/4,C42="",0)</f>
        <v>0</v>
      </c>
      <c r="K42" s="77" cm="1">
        <f t="array" ref="K42">_xlfn.IFS(B42="Uluslararası Proje",200,B42="Ulusal Proje", 50,B42="AU BAP Projesi",20,B42="",0)</f>
        <v>0</v>
      </c>
    </row>
    <row r="43" spans="1:11" ht="36" customHeight="1">
      <c r="A43" s="27">
        <v>40</v>
      </c>
      <c r="B43" s="76"/>
      <c r="C43" s="76"/>
      <c r="D43" s="76"/>
      <c r="E43" s="76"/>
      <c r="F43" s="63">
        <f t="shared" si="0"/>
        <v>0</v>
      </c>
      <c r="G43" s="69"/>
      <c r="I43" s="77">
        <f t="shared" si="1"/>
        <v>0</v>
      </c>
      <c r="J43" s="77" cm="1">
        <f t="array" ref="J43">_xlfn.IFS(C43="Yürütücü veya Koordinatör",K43,C43="Araştırmacı veya Bursiyer",K43/4,C43="",0)</f>
        <v>0</v>
      </c>
      <c r="K43" s="77" cm="1">
        <f t="array" ref="K43">_xlfn.IFS(B43="Uluslararası Proje",200,B43="Ulusal Proje", 50,B43="AU BAP Projesi",20,B43="",0)</f>
        <v>0</v>
      </c>
    </row>
    <row r="44" spans="1:11">
      <c r="A44" s="26">
        <v>41</v>
      </c>
      <c r="B44" s="76"/>
      <c r="C44" s="76"/>
      <c r="D44" s="76"/>
      <c r="E44" s="76"/>
      <c r="F44" s="63">
        <f t="shared" si="0"/>
        <v>0</v>
      </c>
      <c r="G44" s="69"/>
      <c r="I44" s="77">
        <f t="shared" si="1"/>
        <v>0</v>
      </c>
      <c r="J44" s="77" cm="1">
        <f t="array" ref="J44">_xlfn.IFS(C44="Yürütücü veya Koordinatör",K44,C44="Araştırmacı veya Bursiyer",K44/4,C44="",0)</f>
        <v>0</v>
      </c>
      <c r="K44" s="77" cm="1">
        <f t="array" ref="K44">_xlfn.IFS(B44="Uluslararası Proje",200,B44="Ulusal Proje", 50,B44="AU BAP Projesi",20,B44="",0)</f>
        <v>0</v>
      </c>
    </row>
    <row r="45" spans="1:11">
      <c r="A45" s="27">
        <v>42</v>
      </c>
      <c r="B45" s="76"/>
      <c r="C45" s="76"/>
      <c r="D45" s="76"/>
      <c r="E45" s="76"/>
      <c r="F45" s="63">
        <f t="shared" si="0"/>
        <v>0</v>
      </c>
      <c r="G45" s="69"/>
      <c r="I45" s="77">
        <f t="shared" si="1"/>
        <v>0</v>
      </c>
      <c r="J45" s="77" cm="1">
        <f t="array" ref="J45">_xlfn.IFS(C45="Yürütücü veya Koordinatör",K45,C45="Araştırmacı veya Bursiyer",K45/4,C45="",0)</f>
        <v>0</v>
      </c>
      <c r="K45" s="77" cm="1">
        <f t="array" ref="K45">_xlfn.IFS(B45="Uluslararası Proje",200,B45="Ulusal Proje", 50,B45="AU BAP Projesi",20,B45="",0)</f>
        <v>0</v>
      </c>
    </row>
    <row r="46" spans="1:11">
      <c r="A46" s="26">
        <v>43</v>
      </c>
      <c r="B46" s="76"/>
      <c r="C46" s="76"/>
      <c r="D46" s="76"/>
      <c r="E46" s="76"/>
      <c r="F46" s="63">
        <f t="shared" si="0"/>
        <v>0</v>
      </c>
      <c r="G46" s="69"/>
      <c r="I46" s="77">
        <f t="shared" si="1"/>
        <v>0</v>
      </c>
      <c r="J46" s="77" cm="1">
        <f t="array" ref="J46">_xlfn.IFS(C46="Yürütücü veya Koordinatör",K46,C46="Araştırmacı veya Bursiyer",K46/4,C46="",0)</f>
        <v>0</v>
      </c>
      <c r="K46" s="77" cm="1">
        <f t="array" ref="K46">_xlfn.IFS(B46="Uluslararası Proje",200,B46="Ulusal Proje", 50,B46="AU BAP Projesi",20,B46="",0)</f>
        <v>0</v>
      </c>
    </row>
    <row r="47" spans="1:11">
      <c r="A47" s="27">
        <v>44</v>
      </c>
      <c r="B47" s="76"/>
      <c r="C47" s="76"/>
      <c r="D47" s="76"/>
      <c r="E47" s="76"/>
      <c r="F47" s="63">
        <f t="shared" si="0"/>
        <v>0</v>
      </c>
      <c r="G47" s="69"/>
      <c r="I47" s="77">
        <f t="shared" si="1"/>
        <v>0</v>
      </c>
      <c r="J47" s="77" cm="1">
        <f t="array" ref="J47">_xlfn.IFS(C47="Yürütücü veya Koordinatör",K47,C47="Araştırmacı veya Bursiyer",K47/4,C47="",0)</f>
        <v>0</v>
      </c>
      <c r="K47" s="77" cm="1">
        <f t="array" ref="K47">_xlfn.IFS(B47="Uluslararası Proje",200,B47="Ulusal Proje", 50,B47="AU BAP Projesi",20,B47="",0)</f>
        <v>0</v>
      </c>
    </row>
    <row r="48" spans="1:11">
      <c r="A48" s="26">
        <v>45</v>
      </c>
      <c r="B48" s="76"/>
      <c r="C48" s="76"/>
      <c r="D48" s="76"/>
      <c r="E48" s="76"/>
      <c r="F48" s="63">
        <f t="shared" si="0"/>
        <v>0</v>
      </c>
      <c r="G48" s="69"/>
      <c r="I48" s="77">
        <f t="shared" si="1"/>
        <v>0</v>
      </c>
      <c r="J48" s="77" cm="1">
        <f t="array" ref="J48">_xlfn.IFS(C48="Yürütücü veya Koordinatör",K48,C48="Araştırmacı veya Bursiyer",K48/4,C48="",0)</f>
        <v>0</v>
      </c>
      <c r="K48" s="77" cm="1">
        <f t="array" ref="K48">_xlfn.IFS(B48="Uluslararası Proje",200,B48="Ulusal Proje", 50,B48="AU BAP Projesi",20,B48="",0)</f>
        <v>0</v>
      </c>
    </row>
    <row r="49" spans="1:11">
      <c r="A49" s="27">
        <v>46</v>
      </c>
      <c r="B49" s="76"/>
      <c r="C49" s="76"/>
      <c r="D49" s="76"/>
      <c r="E49" s="76"/>
      <c r="F49" s="63">
        <f t="shared" si="0"/>
        <v>0</v>
      </c>
      <c r="G49" s="69"/>
      <c r="I49" s="77">
        <f t="shared" si="1"/>
        <v>0</v>
      </c>
      <c r="J49" s="77" cm="1">
        <f t="array" ref="J49">_xlfn.IFS(C49="Yürütücü veya Koordinatör",K49,C49="Araştırmacı veya Bursiyer",K49/4,C49="",0)</f>
        <v>0</v>
      </c>
      <c r="K49" s="77" cm="1">
        <f t="array" ref="K49">_xlfn.IFS(B49="Uluslararası Proje",200,B49="Ulusal Proje", 50,B49="AU BAP Projesi",20,B49="",0)</f>
        <v>0</v>
      </c>
    </row>
    <row r="50" spans="1:11">
      <c r="A50" s="26">
        <v>47</v>
      </c>
      <c r="B50" s="76"/>
      <c r="C50" s="76"/>
      <c r="D50" s="76"/>
      <c r="E50" s="76"/>
      <c r="F50" s="63">
        <f t="shared" si="0"/>
        <v>0</v>
      </c>
      <c r="G50" s="69"/>
      <c r="I50" s="77">
        <f t="shared" si="1"/>
        <v>0</v>
      </c>
      <c r="J50" s="77" cm="1">
        <f t="array" ref="J50">_xlfn.IFS(C50="Yürütücü veya Koordinatör",K50,C50="Araştırmacı veya Bursiyer",K50/4,C50="",0)</f>
        <v>0</v>
      </c>
      <c r="K50" s="77" cm="1">
        <f t="array" ref="K50">_xlfn.IFS(B50="Uluslararası Proje",200,B50="Ulusal Proje", 50,B50="AU BAP Projesi",20,B50="",0)</f>
        <v>0</v>
      </c>
    </row>
    <row r="51" spans="1:11">
      <c r="A51" s="26">
        <v>48</v>
      </c>
      <c r="B51" s="76"/>
      <c r="C51" s="76"/>
      <c r="D51" s="76"/>
      <c r="E51" s="76"/>
      <c r="F51" s="63">
        <f t="shared" si="0"/>
        <v>0</v>
      </c>
      <c r="G51" s="69"/>
      <c r="I51" s="77">
        <f t="shared" si="1"/>
        <v>0</v>
      </c>
      <c r="J51" s="77" cm="1">
        <f t="array" ref="J51">_xlfn.IFS(C51="Yürütücü veya Koordinatör",K51,C51="Araştırmacı veya Bursiyer",K51/4,C51="",0)</f>
        <v>0</v>
      </c>
      <c r="K51" s="77" cm="1">
        <f t="array" ref="K51">_xlfn.IFS(B51="Uluslararası Proje",200,B51="Ulusal Proje", 50,B51="AU BAP Projesi",20,B51="",0)</f>
        <v>0</v>
      </c>
    </row>
    <row r="52" spans="1:11">
      <c r="A52" s="27">
        <v>49</v>
      </c>
      <c r="B52" s="76"/>
      <c r="C52" s="76"/>
      <c r="D52" s="76"/>
      <c r="E52" s="76"/>
      <c r="F52" s="63">
        <f t="shared" si="0"/>
        <v>0</v>
      </c>
      <c r="G52" s="69"/>
      <c r="I52" s="77">
        <f t="shared" si="1"/>
        <v>0</v>
      </c>
      <c r="J52" s="77" cm="1">
        <f t="array" ref="J52">_xlfn.IFS(C52="Yürütücü veya Koordinatör",K52,C52="Araştırmacı veya Bursiyer",K52/4,C52="",0)</f>
        <v>0</v>
      </c>
      <c r="K52" s="77" cm="1">
        <f t="array" ref="K52">_xlfn.IFS(B52="Uluslararası Proje",200,B52="Ulusal Proje", 50,B52="AU BAP Projesi",20,B52="",0)</f>
        <v>0</v>
      </c>
    </row>
    <row r="53" spans="1:11">
      <c r="A53" s="26">
        <v>50</v>
      </c>
      <c r="B53" s="76"/>
      <c r="C53" s="76"/>
      <c r="D53" s="76"/>
      <c r="E53" s="76"/>
      <c r="F53" s="63">
        <f t="shared" si="0"/>
        <v>0</v>
      </c>
      <c r="G53" s="69"/>
      <c r="I53" s="77">
        <f t="shared" si="1"/>
        <v>0</v>
      </c>
      <c r="J53" s="77" cm="1">
        <f t="array" ref="J53">_xlfn.IFS(C53="Yürütücü veya Koordinatör",K53,C53="Araştırmacı veya Bursiyer",K53/4,C53="",0)</f>
        <v>0</v>
      </c>
      <c r="K53" s="77" cm="1">
        <f t="array" ref="K53">_xlfn.IFS(B53="Uluslararası Proje",200,B53="Ulusal Proje", 50,B53="AU BAP Projesi",20,B53="",0)</f>
        <v>0</v>
      </c>
    </row>
    <row r="54" spans="1:11">
      <c r="A54" s="26">
        <v>51</v>
      </c>
      <c r="B54" s="76"/>
      <c r="C54" s="76"/>
      <c r="D54" s="76"/>
      <c r="E54" s="76"/>
      <c r="F54" s="63">
        <f t="shared" si="0"/>
        <v>0</v>
      </c>
      <c r="G54" s="69"/>
      <c r="I54" s="77">
        <f t="shared" si="1"/>
        <v>0</v>
      </c>
      <c r="J54" s="77" cm="1">
        <f t="array" ref="J54">_xlfn.IFS(C54="Yürütücü veya Koordinatör",K54,C54="Araştırmacı veya Bursiyer",K54/4,C54="",0)</f>
        <v>0</v>
      </c>
      <c r="K54" s="77" cm="1">
        <f t="array" ref="K54">_xlfn.IFS(B54="Uluslararası Proje",200,B54="Ulusal Proje", 50,B54="AU BAP Projesi",20,B54="",0)</f>
        <v>0</v>
      </c>
    </row>
    <row r="55" spans="1:11">
      <c r="A55" s="27">
        <v>52</v>
      </c>
      <c r="B55" s="76"/>
      <c r="C55" s="76"/>
      <c r="D55" s="76"/>
      <c r="E55" s="76"/>
      <c r="F55" s="63">
        <f t="shared" si="0"/>
        <v>0</v>
      </c>
      <c r="G55" s="69"/>
      <c r="I55" s="77">
        <f t="shared" si="1"/>
        <v>0</v>
      </c>
      <c r="J55" s="77" cm="1">
        <f t="array" ref="J55">_xlfn.IFS(C55="Yürütücü veya Koordinatör",K55,C55="Araştırmacı veya Bursiyer",K55/4,C55="",0)</f>
        <v>0</v>
      </c>
      <c r="K55" s="77" cm="1">
        <f t="array" ref="K55">_xlfn.IFS(B55="Uluslararası Proje",200,B55="Ulusal Proje", 50,B55="AU BAP Projesi",20,B55="",0)</f>
        <v>0</v>
      </c>
    </row>
    <row r="56" spans="1:11">
      <c r="A56" s="26">
        <v>53</v>
      </c>
      <c r="B56" s="76"/>
      <c r="C56" s="76"/>
      <c r="D56" s="76"/>
      <c r="E56" s="76"/>
      <c r="F56" s="63">
        <f t="shared" si="0"/>
        <v>0</v>
      </c>
      <c r="G56" s="69"/>
      <c r="I56" s="77">
        <f t="shared" si="1"/>
        <v>0</v>
      </c>
      <c r="J56" s="77" cm="1">
        <f t="array" ref="J56">_xlfn.IFS(C56="Yürütücü veya Koordinatör",K56,C56="Araştırmacı veya Bursiyer",K56/4,C56="",0)</f>
        <v>0</v>
      </c>
      <c r="K56" s="77" cm="1">
        <f t="array" ref="K56">_xlfn.IFS(B56="Uluslararası Proje",200,B56="Ulusal Proje", 50,B56="AU BAP Projesi",20,B56="",0)</f>
        <v>0</v>
      </c>
    </row>
    <row r="57" spans="1:11">
      <c r="A57" s="26">
        <v>54</v>
      </c>
      <c r="B57" s="76"/>
      <c r="C57" s="76"/>
      <c r="D57" s="76"/>
      <c r="E57" s="76"/>
      <c r="F57" s="63">
        <f t="shared" si="0"/>
        <v>0</v>
      </c>
      <c r="G57" s="69"/>
      <c r="I57" s="77">
        <f t="shared" si="1"/>
        <v>0</v>
      </c>
      <c r="J57" s="77" cm="1">
        <f t="array" ref="J57">_xlfn.IFS(C57="Yürütücü veya Koordinatör",K57,C57="Araştırmacı veya Bursiyer",K57/4,C57="",0)</f>
        <v>0</v>
      </c>
      <c r="K57" s="77" cm="1">
        <f t="array" ref="K57">_xlfn.IFS(B57="Uluslararası Proje",200,B57="Ulusal Proje", 50,B57="AU BAP Projesi",20,B57="",0)</f>
        <v>0</v>
      </c>
    </row>
    <row r="58" spans="1:11">
      <c r="A58" s="27">
        <v>55</v>
      </c>
      <c r="B58" s="76"/>
      <c r="C58" s="76"/>
      <c r="D58" s="76"/>
      <c r="E58" s="76"/>
      <c r="F58" s="63">
        <f t="shared" si="0"/>
        <v>0</v>
      </c>
      <c r="G58" s="69"/>
      <c r="I58" s="77">
        <f t="shared" si="1"/>
        <v>0</v>
      </c>
      <c r="J58" s="77" cm="1">
        <f t="array" ref="J58">_xlfn.IFS(C58="Yürütücü veya Koordinatör",K58,C58="Araştırmacı veya Bursiyer",K58/4,C58="",0)</f>
        <v>0</v>
      </c>
      <c r="K58" s="77" cm="1">
        <f t="array" ref="K58">_xlfn.IFS(B58="Uluslararası Proje",200,B58="Ulusal Proje", 50,B58="AU BAP Projesi",20,B58="",0)</f>
        <v>0</v>
      </c>
    </row>
    <row r="59" spans="1:11">
      <c r="A59" s="26">
        <v>56</v>
      </c>
      <c r="B59" s="76"/>
      <c r="C59" s="76"/>
      <c r="D59" s="76"/>
      <c r="E59" s="76"/>
      <c r="F59" s="63">
        <f t="shared" si="0"/>
        <v>0</v>
      </c>
      <c r="G59" s="69"/>
      <c r="I59" s="77">
        <f t="shared" si="1"/>
        <v>0</v>
      </c>
      <c r="J59" s="77" cm="1">
        <f t="array" ref="J59">_xlfn.IFS(C59="Yürütücü veya Koordinatör",K59,C59="Araştırmacı veya Bursiyer",K59/4,C59="",0)</f>
        <v>0</v>
      </c>
      <c r="K59" s="77" cm="1">
        <f t="array" ref="K59">_xlfn.IFS(B59="Uluslararası Proje",200,B59="Ulusal Proje", 50,B59="AU BAP Projesi",20,B59="",0)</f>
        <v>0</v>
      </c>
    </row>
    <row r="60" spans="1:11">
      <c r="A60" s="26">
        <v>57</v>
      </c>
      <c r="B60" s="76"/>
      <c r="C60" s="76"/>
      <c r="D60" s="76"/>
      <c r="E60" s="76"/>
      <c r="F60" s="63">
        <f t="shared" si="0"/>
        <v>0</v>
      </c>
      <c r="G60" s="69"/>
      <c r="I60" s="77">
        <f t="shared" si="1"/>
        <v>0</v>
      </c>
      <c r="J60" s="77" cm="1">
        <f t="array" ref="J60">_xlfn.IFS(C60="Yürütücü veya Koordinatör",K60,C60="Araştırmacı veya Bursiyer",K60/4,C60="",0)</f>
        <v>0</v>
      </c>
      <c r="K60" s="77" cm="1">
        <f t="array" ref="K60">_xlfn.IFS(B60="Uluslararası Proje",200,B60="Ulusal Proje", 50,B60="AU BAP Projesi",20,B60="",0)</f>
        <v>0</v>
      </c>
    </row>
    <row r="61" spans="1:11">
      <c r="A61" s="27">
        <v>58</v>
      </c>
      <c r="B61" s="76"/>
      <c r="C61" s="76"/>
      <c r="D61" s="76"/>
      <c r="E61" s="76"/>
      <c r="F61" s="63">
        <f t="shared" si="0"/>
        <v>0</v>
      </c>
      <c r="G61" s="69"/>
      <c r="I61" s="77">
        <f t="shared" si="1"/>
        <v>0</v>
      </c>
      <c r="J61" s="77" cm="1">
        <f t="array" ref="J61">_xlfn.IFS(C61="Yürütücü veya Koordinatör",K61,C61="Araştırmacı veya Bursiyer",K61/4,C61="",0)</f>
        <v>0</v>
      </c>
      <c r="K61" s="77" cm="1">
        <f t="array" ref="K61">_xlfn.IFS(B61="Uluslararası Proje",200,B61="Ulusal Proje", 50,B61="AU BAP Projesi",20,B61="",0)</f>
        <v>0</v>
      </c>
    </row>
    <row r="62" spans="1:11">
      <c r="A62" s="26">
        <v>59</v>
      </c>
      <c r="B62" s="76"/>
      <c r="C62" s="76"/>
      <c r="D62" s="76"/>
      <c r="E62" s="76"/>
      <c r="F62" s="63">
        <f t="shared" si="0"/>
        <v>0</v>
      </c>
      <c r="G62" s="69"/>
      <c r="I62" s="77">
        <f t="shared" si="1"/>
        <v>0</v>
      </c>
      <c r="J62" s="77" cm="1">
        <f t="array" ref="J62">_xlfn.IFS(C62="Yürütücü veya Koordinatör",K62,C62="Araştırmacı veya Bursiyer",K62/4,C62="",0)</f>
        <v>0</v>
      </c>
      <c r="K62" s="77" cm="1">
        <f t="array" ref="K62">_xlfn.IFS(B62="Uluslararası Proje",200,B62="Ulusal Proje", 50,B62="AU BAP Projesi",20,B62="",0)</f>
        <v>0</v>
      </c>
    </row>
    <row r="63" spans="1:11">
      <c r="A63" s="26">
        <v>60</v>
      </c>
      <c r="B63" s="76"/>
      <c r="C63" s="76"/>
      <c r="D63" s="76"/>
      <c r="E63" s="76"/>
      <c r="F63" s="63">
        <f t="shared" si="0"/>
        <v>0</v>
      </c>
      <c r="G63" s="69"/>
      <c r="I63" s="77">
        <f t="shared" si="1"/>
        <v>0</v>
      </c>
      <c r="J63" s="77" cm="1">
        <f t="array" ref="J63">_xlfn.IFS(C63="Yürütücü veya Koordinatör",K63,C63="Araştırmacı veya Bursiyer",K63/4,C63="",0)</f>
        <v>0</v>
      </c>
      <c r="K63" s="77" cm="1">
        <f t="array" ref="K63">_xlfn.IFS(B63="Uluslararası Proje",200,B63="Ulusal Proje", 50,B63="AU BAP Projesi",20,B63="",0)</f>
        <v>0</v>
      </c>
    </row>
    <row r="64" spans="1:11">
      <c r="A64" s="27">
        <v>61</v>
      </c>
      <c r="B64" s="76"/>
      <c r="C64" s="76"/>
      <c r="D64" s="76"/>
      <c r="E64" s="76"/>
      <c r="F64" s="63">
        <f t="shared" si="0"/>
        <v>0</v>
      </c>
      <c r="G64" s="69"/>
      <c r="I64" s="77">
        <f t="shared" si="1"/>
        <v>0</v>
      </c>
      <c r="J64" s="77" cm="1">
        <f t="array" ref="J64">_xlfn.IFS(C64="Yürütücü veya Koordinatör",K64,C64="Araştırmacı veya Bursiyer",K64/4,C64="",0)</f>
        <v>0</v>
      </c>
      <c r="K64" s="77" cm="1">
        <f t="array" ref="K64">_xlfn.IFS(B64="Uluslararası Proje",200,B64="Ulusal Proje", 50,B64="AU BAP Projesi",20,B64="",0)</f>
        <v>0</v>
      </c>
    </row>
    <row r="65" spans="1:11">
      <c r="A65" s="26">
        <v>62</v>
      </c>
      <c r="B65" s="76"/>
      <c r="C65" s="76"/>
      <c r="D65" s="76"/>
      <c r="E65" s="76"/>
      <c r="F65" s="63">
        <f t="shared" si="0"/>
        <v>0</v>
      </c>
      <c r="G65" s="69"/>
      <c r="I65" s="77">
        <f t="shared" si="1"/>
        <v>0</v>
      </c>
      <c r="J65" s="77" cm="1">
        <f t="array" ref="J65">_xlfn.IFS(C65="Yürütücü veya Koordinatör",K65,C65="Araştırmacı veya Bursiyer",K65/4,C65="",0)</f>
        <v>0</v>
      </c>
      <c r="K65" s="77" cm="1">
        <f t="array" ref="K65">_xlfn.IFS(B65="Uluslararası Proje",200,B65="Ulusal Proje", 50,B65="AU BAP Projesi",20,B65="",0)</f>
        <v>0</v>
      </c>
    </row>
    <row r="66" spans="1:11">
      <c r="A66" s="26">
        <v>63</v>
      </c>
      <c r="B66" s="76"/>
      <c r="C66" s="76"/>
      <c r="D66" s="76"/>
      <c r="E66" s="76"/>
      <c r="F66" s="63">
        <f t="shared" si="0"/>
        <v>0</v>
      </c>
      <c r="G66" s="69"/>
      <c r="I66" s="77">
        <f t="shared" si="1"/>
        <v>0</v>
      </c>
      <c r="J66" s="77" cm="1">
        <f t="array" ref="J66">_xlfn.IFS(C66="Yürütücü veya Koordinatör",K66,C66="Araştırmacı veya Bursiyer",K66/4,C66="",0)</f>
        <v>0</v>
      </c>
      <c r="K66" s="77" cm="1">
        <f t="array" ref="K66">_xlfn.IFS(B66="Uluslararası Proje",200,B66="Ulusal Proje", 50,B66="AU BAP Projesi",20,B66="",0)</f>
        <v>0</v>
      </c>
    </row>
    <row r="67" spans="1:11">
      <c r="A67" s="27">
        <v>64</v>
      </c>
      <c r="B67" s="76"/>
      <c r="C67" s="76"/>
      <c r="D67" s="76"/>
      <c r="E67" s="76"/>
      <c r="F67" s="63">
        <f t="shared" si="0"/>
        <v>0</v>
      </c>
      <c r="G67" s="69"/>
      <c r="I67" s="77">
        <f t="shared" si="1"/>
        <v>0</v>
      </c>
      <c r="J67" s="77" cm="1">
        <f t="array" ref="J67">_xlfn.IFS(C67="Yürütücü veya Koordinatör",K67,C67="Araştırmacı veya Bursiyer",K67/4,C67="",0)</f>
        <v>0</v>
      </c>
      <c r="K67" s="77" cm="1">
        <f t="array" ref="K67">_xlfn.IFS(B67="Uluslararası Proje",200,B67="Ulusal Proje", 50,B67="AU BAP Projesi",20,B67="",0)</f>
        <v>0</v>
      </c>
    </row>
    <row r="68" spans="1:11">
      <c r="A68" s="26">
        <v>65</v>
      </c>
      <c r="B68" s="76"/>
      <c r="C68" s="76"/>
      <c r="D68" s="76"/>
      <c r="E68" s="76"/>
      <c r="F68" s="63">
        <f t="shared" si="0"/>
        <v>0</v>
      </c>
      <c r="G68" s="69"/>
      <c r="I68" s="77">
        <f t="shared" si="1"/>
        <v>0</v>
      </c>
      <c r="J68" s="77" cm="1">
        <f t="array" ref="J68">_xlfn.IFS(C68="Yürütücü veya Koordinatör",K68,C68="Araştırmacı veya Bursiyer",K68/4,C68="",0)</f>
        <v>0</v>
      </c>
      <c r="K68" s="77" cm="1">
        <f t="array" ref="K68">_xlfn.IFS(B68="Uluslararası Proje",200,B68="Ulusal Proje", 50,B68="AU BAP Projesi",20,B68="",0)</f>
        <v>0</v>
      </c>
    </row>
    <row r="69" spans="1:11">
      <c r="A69" s="26">
        <v>66</v>
      </c>
      <c r="B69" s="76"/>
      <c r="C69" s="76"/>
      <c r="D69" s="76"/>
      <c r="E69" s="76"/>
      <c r="F69" s="63">
        <f t="shared" ref="F69:F101" si="2">I69</f>
        <v>0</v>
      </c>
      <c r="G69" s="69"/>
      <c r="I69" s="77">
        <f t="shared" ref="I69:I101" si="3">_xlfn.CEILING.MATH(J69,5)</f>
        <v>0</v>
      </c>
      <c r="J69" s="77" cm="1">
        <f t="array" ref="J69">_xlfn.IFS(C69="Yürütücü veya Koordinatör",K69,C69="Araştırmacı veya Bursiyer",K69/4,C69="",0)</f>
        <v>0</v>
      </c>
      <c r="K69" s="77" cm="1">
        <f t="array" ref="K69">_xlfn.IFS(B69="Uluslararası Proje",200,B69="Ulusal Proje", 50,B69="AU BAP Projesi",20,B69="",0)</f>
        <v>0</v>
      </c>
    </row>
    <row r="70" spans="1:11">
      <c r="A70" s="27">
        <v>67</v>
      </c>
      <c r="B70" s="76"/>
      <c r="C70" s="76"/>
      <c r="D70" s="76"/>
      <c r="E70" s="76"/>
      <c r="F70" s="63">
        <f t="shared" si="2"/>
        <v>0</v>
      </c>
      <c r="G70" s="69"/>
      <c r="I70" s="77">
        <f t="shared" si="3"/>
        <v>0</v>
      </c>
      <c r="J70" s="77" cm="1">
        <f t="array" ref="J70">_xlfn.IFS(C70="Yürütücü veya Koordinatör",K70,C70="Araştırmacı veya Bursiyer",K70/4,C70="",0)</f>
        <v>0</v>
      </c>
      <c r="K70" s="77" cm="1">
        <f t="array" ref="K70">_xlfn.IFS(B70="Uluslararası Proje",200,B70="Ulusal Proje", 50,B70="AU BAP Projesi",20,B70="",0)</f>
        <v>0</v>
      </c>
    </row>
    <row r="71" spans="1:11">
      <c r="A71" s="26">
        <v>68</v>
      </c>
      <c r="B71" s="76"/>
      <c r="C71" s="76"/>
      <c r="D71" s="76"/>
      <c r="E71" s="76"/>
      <c r="F71" s="63">
        <f t="shared" si="2"/>
        <v>0</v>
      </c>
      <c r="G71" s="69"/>
      <c r="I71" s="77">
        <f t="shared" si="3"/>
        <v>0</v>
      </c>
      <c r="J71" s="77" cm="1">
        <f t="array" ref="J71">_xlfn.IFS(C71="Yürütücü veya Koordinatör",K71,C71="Araştırmacı veya Bursiyer",K71/4,C71="",0)</f>
        <v>0</v>
      </c>
      <c r="K71" s="77" cm="1">
        <f t="array" ref="K71">_xlfn.IFS(B71="Uluslararası Proje",200,B71="Ulusal Proje", 50,B71="AU BAP Projesi",20,B71="",0)</f>
        <v>0</v>
      </c>
    </row>
    <row r="72" spans="1:11">
      <c r="A72" s="26">
        <v>69</v>
      </c>
      <c r="B72" s="76"/>
      <c r="C72" s="76"/>
      <c r="D72" s="76"/>
      <c r="E72" s="76"/>
      <c r="F72" s="63">
        <f t="shared" si="2"/>
        <v>0</v>
      </c>
      <c r="G72" s="69"/>
      <c r="I72" s="77">
        <f t="shared" si="3"/>
        <v>0</v>
      </c>
      <c r="J72" s="77" cm="1">
        <f t="array" ref="J72">_xlfn.IFS(C72="Yürütücü veya Koordinatör",K72,C72="Araştırmacı veya Bursiyer",K72/4,C72="",0)</f>
        <v>0</v>
      </c>
      <c r="K72" s="77" cm="1">
        <f t="array" ref="K72">_xlfn.IFS(B72="Uluslararası Proje",200,B72="Ulusal Proje", 50,B72="AU BAP Projesi",20,B72="",0)</f>
        <v>0</v>
      </c>
    </row>
    <row r="73" spans="1:11">
      <c r="A73" s="27">
        <v>70</v>
      </c>
      <c r="B73" s="76"/>
      <c r="C73" s="76"/>
      <c r="D73" s="76"/>
      <c r="E73" s="76"/>
      <c r="F73" s="63">
        <f t="shared" si="2"/>
        <v>0</v>
      </c>
      <c r="G73" s="69"/>
      <c r="I73" s="77">
        <f t="shared" si="3"/>
        <v>0</v>
      </c>
      <c r="J73" s="77" cm="1">
        <f t="array" ref="J73">_xlfn.IFS(C73="Yürütücü veya Koordinatör",K73,C73="Araştırmacı veya Bursiyer",K73/4,C73="",0)</f>
        <v>0</v>
      </c>
      <c r="K73" s="77" cm="1">
        <f t="array" ref="K73">_xlfn.IFS(B73="Uluslararası Proje",200,B73="Ulusal Proje", 50,B73="AU BAP Projesi",20,B73="",0)</f>
        <v>0</v>
      </c>
    </row>
    <row r="74" spans="1:11">
      <c r="A74" s="26">
        <v>71</v>
      </c>
      <c r="B74" s="76"/>
      <c r="C74" s="76"/>
      <c r="D74" s="76"/>
      <c r="E74" s="76"/>
      <c r="F74" s="63">
        <f t="shared" si="2"/>
        <v>0</v>
      </c>
      <c r="G74" s="69"/>
      <c r="I74" s="77">
        <f t="shared" si="3"/>
        <v>0</v>
      </c>
      <c r="J74" s="77" cm="1">
        <f t="array" ref="J74">_xlfn.IFS(C74="Yürütücü veya Koordinatör",K74,C74="Araştırmacı veya Bursiyer",K74/4,C74="",0)</f>
        <v>0</v>
      </c>
      <c r="K74" s="77" cm="1">
        <f t="array" ref="K74">_xlfn.IFS(B74="Uluslararası Proje",200,B74="Ulusal Proje", 50,B74="AU BAP Projesi",20,B74="",0)</f>
        <v>0</v>
      </c>
    </row>
    <row r="75" spans="1:11">
      <c r="A75" s="26">
        <v>72</v>
      </c>
      <c r="B75" s="76"/>
      <c r="C75" s="76"/>
      <c r="D75" s="76"/>
      <c r="E75" s="76"/>
      <c r="F75" s="63">
        <f t="shared" si="2"/>
        <v>0</v>
      </c>
      <c r="G75" s="69"/>
      <c r="I75" s="77">
        <f t="shared" si="3"/>
        <v>0</v>
      </c>
      <c r="J75" s="77" cm="1">
        <f t="array" ref="J75">_xlfn.IFS(C75="Yürütücü veya Koordinatör",K75,C75="Araştırmacı veya Bursiyer",K75/4,C75="",0)</f>
        <v>0</v>
      </c>
      <c r="K75" s="77" cm="1">
        <f t="array" ref="K75">_xlfn.IFS(B75="Uluslararası Proje",200,B75="Ulusal Proje", 50,B75="AU BAP Projesi",20,B75="",0)</f>
        <v>0</v>
      </c>
    </row>
    <row r="76" spans="1:11">
      <c r="A76" s="27">
        <v>73</v>
      </c>
      <c r="B76" s="76"/>
      <c r="C76" s="76"/>
      <c r="D76" s="76"/>
      <c r="E76" s="76"/>
      <c r="F76" s="63">
        <f t="shared" si="2"/>
        <v>0</v>
      </c>
      <c r="G76" s="69"/>
      <c r="I76" s="77">
        <f t="shared" si="3"/>
        <v>0</v>
      </c>
      <c r="J76" s="77" cm="1">
        <f t="array" ref="J76">_xlfn.IFS(C76="Yürütücü veya Koordinatör",K76,C76="Araştırmacı veya Bursiyer",K76/4,C76="",0)</f>
        <v>0</v>
      </c>
      <c r="K76" s="77" cm="1">
        <f t="array" ref="K76">_xlfn.IFS(B76="Uluslararası Proje",200,B76="Ulusal Proje", 50,B76="AU BAP Projesi",20,B76="",0)</f>
        <v>0</v>
      </c>
    </row>
    <row r="77" spans="1:11">
      <c r="A77" s="26">
        <v>74</v>
      </c>
      <c r="B77" s="76"/>
      <c r="C77" s="76"/>
      <c r="D77" s="76"/>
      <c r="E77" s="76"/>
      <c r="F77" s="63">
        <f t="shared" si="2"/>
        <v>0</v>
      </c>
      <c r="G77" s="69"/>
      <c r="I77" s="77">
        <f t="shared" si="3"/>
        <v>0</v>
      </c>
      <c r="J77" s="77" cm="1">
        <f t="array" ref="J77">_xlfn.IFS(C77="Yürütücü veya Koordinatör",K77,C77="Araştırmacı veya Bursiyer",K77/4,C77="",0)</f>
        <v>0</v>
      </c>
      <c r="K77" s="77" cm="1">
        <f t="array" ref="K77">_xlfn.IFS(B77="Uluslararası Proje",200,B77="Ulusal Proje", 50,B77="AU BAP Projesi",20,B77="",0)</f>
        <v>0</v>
      </c>
    </row>
    <row r="78" spans="1:11">
      <c r="A78" s="26">
        <v>75</v>
      </c>
      <c r="B78" s="76"/>
      <c r="C78" s="76"/>
      <c r="D78" s="76"/>
      <c r="E78" s="76"/>
      <c r="F78" s="63">
        <f t="shared" si="2"/>
        <v>0</v>
      </c>
      <c r="G78" s="69"/>
      <c r="I78" s="77">
        <f t="shared" si="3"/>
        <v>0</v>
      </c>
      <c r="J78" s="77" cm="1">
        <f t="array" ref="J78">_xlfn.IFS(C78="Yürütücü veya Koordinatör",K78,C78="Araştırmacı veya Bursiyer",K78/4,C78="",0)</f>
        <v>0</v>
      </c>
      <c r="K78" s="77" cm="1">
        <f t="array" ref="K78">_xlfn.IFS(B78="Uluslararası Proje",200,B78="Ulusal Proje", 50,B78="AU BAP Projesi",20,B78="",0)</f>
        <v>0</v>
      </c>
    </row>
    <row r="79" spans="1:11">
      <c r="A79" s="27">
        <v>76</v>
      </c>
      <c r="B79" s="76"/>
      <c r="C79" s="76"/>
      <c r="D79" s="76"/>
      <c r="E79" s="76"/>
      <c r="F79" s="63">
        <f t="shared" si="2"/>
        <v>0</v>
      </c>
      <c r="G79" s="69"/>
      <c r="I79" s="77">
        <f t="shared" si="3"/>
        <v>0</v>
      </c>
      <c r="J79" s="77" cm="1">
        <f t="array" ref="J79">_xlfn.IFS(C79="Yürütücü veya Koordinatör",K79,C79="Araştırmacı veya Bursiyer",K79/4,C79="",0)</f>
        <v>0</v>
      </c>
      <c r="K79" s="77" cm="1">
        <f t="array" ref="K79">_xlfn.IFS(B79="Uluslararası Proje",200,B79="Ulusal Proje", 50,B79="AU BAP Projesi",20,B79="",0)</f>
        <v>0</v>
      </c>
    </row>
    <row r="80" spans="1:11">
      <c r="A80" s="26">
        <v>77</v>
      </c>
      <c r="B80" s="76"/>
      <c r="C80" s="76"/>
      <c r="D80" s="76"/>
      <c r="E80" s="76"/>
      <c r="F80" s="63">
        <f t="shared" si="2"/>
        <v>0</v>
      </c>
      <c r="G80" s="69"/>
      <c r="I80" s="77">
        <f t="shared" si="3"/>
        <v>0</v>
      </c>
      <c r="J80" s="77" cm="1">
        <f t="array" ref="J80">_xlfn.IFS(C80="Yürütücü veya Koordinatör",K80,C80="Araştırmacı veya Bursiyer",K80/4,C80="",0)</f>
        <v>0</v>
      </c>
      <c r="K80" s="77" cm="1">
        <f t="array" ref="K80">_xlfn.IFS(B80="Uluslararası Proje",200,B80="Ulusal Proje", 50,B80="AU BAP Projesi",20,B80="",0)</f>
        <v>0</v>
      </c>
    </row>
    <row r="81" spans="1:11">
      <c r="A81" s="26">
        <v>78</v>
      </c>
      <c r="B81" s="76"/>
      <c r="C81" s="76"/>
      <c r="D81" s="76"/>
      <c r="E81" s="76"/>
      <c r="F81" s="63">
        <f t="shared" si="2"/>
        <v>0</v>
      </c>
      <c r="G81" s="69"/>
      <c r="I81" s="77">
        <f t="shared" si="3"/>
        <v>0</v>
      </c>
      <c r="J81" s="77" cm="1">
        <f t="array" ref="J81">_xlfn.IFS(C81="Yürütücü veya Koordinatör",K81,C81="Araştırmacı veya Bursiyer",K81/4,C81="",0)</f>
        <v>0</v>
      </c>
      <c r="K81" s="77" cm="1">
        <f t="array" ref="K81">_xlfn.IFS(B81="Uluslararası Proje",200,B81="Ulusal Proje", 50,B81="AU BAP Projesi",20,B81="",0)</f>
        <v>0</v>
      </c>
    </row>
    <row r="82" spans="1:11">
      <c r="A82" s="27">
        <v>79</v>
      </c>
      <c r="B82" s="76"/>
      <c r="C82" s="76"/>
      <c r="D82" s="76"/>
      <c r="E82" s="76"/>
      <c r="F82" s="63">
        <f t="shared" si="2"/>
        <v>0</v>
      </c>
      <c r="G82" s="69"/>
      <c r="I82" s="77">
        <f t="shared" si="3"/>
        <v>0</v>
      </c>
      <c r="J82" s="77" cm="1">
        <f t="array" ref="J82">_xlfn.IFS(C82="Yürütücü veya Koordinatör",K82,C82="Araştırmacı veya Bursiyer",K82/4,C82="",0)</f>
        <v>0</v>
      </c>
      <c r="K82" s="77" cm="1">
        <f t="array" ref="K82">_xlfn.IFS(B82="Uluslararası Proje",200,B82="Ulusal Proje", 50,B82="AU BAP Projesi",20,B82="",0)</f>
        <v>0</v>
      </c>
    </row>
    <row r="83" spans="1:11">
      <c r="A83" s="26">
        <v>80</v>
      </c>
      <c r="B83" s="76"/>
      <c r="C83" s="76"/>
      <c r="D83" s="76"/>
      <c r="E83" s="76"/>
      <c r="F83" s="63">
        <f t="shared" si="2"/>
        <v>0</v>
      </c>
      <c r="G83" s="69"/>
      <c r="I83" s="77">
        <f t="shared" si="3"/>
        <v>0</v>
      </c>
      <c r="J83" s="77" cm="1">
        <f t="array" ref="J83">_xlfn.IFS(C83="Yürütücü veya Koordinatör",K83,C83="Araştırmacı veya Bursiyer",K83/4,C83="",0)</f>
        <v>0</v>
      </c>
      <c r="K83" s="77" cm="1">
        <f t="array" ref="K83">_xlfn.IFS(B83="Uluslararası Proje",200,B83="Ulusal Proje", 50,B83="AU BAP Projesi",20,B83="",0)</f>
        <v>0</v>
      </c>
    </row>
    <row r="84" spans="1:11">
      <c r="A84" s="26">
        <v>81</v>
      </c>
      <c r="B84" s="76"/>
      <c r="C84" s="76"/>
      <c r="D84" s="76"/>
      <c r="E84" s="76"/>
      <c r="F84" s="63">
        <f t="shared" si="2"/>
        <v>0</v>
      </c>
      <c r="G84" s="69"/>
      <c r="I84" s="77">
        <f t="shared" si="3"/>
        <v>0</v>
      </c>
      <c r="J84" s="77" cm="1">
        <f t="array" ref="J84">_xlfn.IFS(C84="Yürütücü veya Koordinatör",K84,C84="Araştırmacı veya Bursiyer",K84/4,C84="",0)</f>
        <v>0</v>
      </c>
      <c r="K84" s="77" cm="1">
        <f t="array" ref="K84">_xlfn.IFS(B84="Uluslararası Proje",200,B84="Ulusal Proje", 50,B84="AU BAP Projesi",20,B84="",0)</f>
        <v>0</v>
      </c>
    </row>
    <row r="85" spans="1:11">
      <c r="A85" s="27">
        <v>82</v>
      </c>
      <c r="B85" s="76"/>
      <c r="C85" s="76"/>
      <c r="D85" s="76"/>
      <c r="E85" s="76"/>
      <c r="F85" s="63">
        <f t="shared" si="2"/>
        <v>0</v>
      </c>
      <c r="G85" s="69"/>
      <c r="I85" s="77">
        <f t="shared" si="3"/>
        <v>0</v>
      </c>
      <c r="J85" s="77" cm="1">
        <f t="array" ref="J85">_xlfn.IFS(C85="Yürütücü veya Koordinatör",K85,C85="Araştırmacı veya Bursiyer",K85/4,C85="",0)</f>
        <v>0</v>
      </c>
      <c r="K85" s="77" cm="1">
        <f t="array" ref="K85">_xlfn.IFS(B85="Uluslararası Proje",200,B85="Ulusal Proje", 50,B85="AU BAP Projesi",20,B85="",0)</f>
        <v>0</v>
      </c>
    </row>
    <row r="86" spans="1:11">
      <c r="A86" s="26">
        <v>83</v>
      </c>
      <c r="B86" s="76"/>
      <c r="C86" s="76"/>
      <c r="D86" s="76"/>
      <c r="E86" s="76"/>
      <c r="F86" s="63">
        <f t="shared" si="2"/>
        <v>0</v>
      </c>
      <c r="G86" s="69"/>
      <c r="I86" s="77">
        <f t="shared" si="3"/>
        <v>0</v>
      </c>
      <c r="J86" s="77" cm="1">
        <f t="array" ref="J86">_xlfn.IFS(C86="Yürütücü veya Koordinatör",K86,C86="Araştırmacı veya Bursiyer",K86/4,C86="",0)</f>
        <v>0</v>
      </c>
      <c r="K86" s="77" cm="1">
        <f t="array" ref="K86">_xlfn.IFS(B86="Uluslararası Proje",200,B86="Ulusal Proje", 50,B86="AU BAP Projesi",20,B86="",0)</f>
        <v>0</v>
      </c>
    </row>
    <row r="87" spans="1:11">
      <c r="A87" s="26">
        <v>84</v>
      </c>
      <c r="B87" s="76"/>
      <c r="C87" s="76"/>
      <c r="D87" s="76"/>
      <c r="E87" s="76"/>
      <c r="F87" s="63">
        <f t="shared" si="2"/>
        <v>0</v>
      </c>
      <c r="G87" s="69"/>
      <c r="I87" s="77">
        <f t="shared" si="3"/>
        <v>0</v>
      </c>
      <c r="J87" s="77" cm="1">
        <f t="array" ref="J87">_xlfn.IFS(C87="Yürütücü veya Koordinatör",K87,C87="Araştırmacı veya Bursiyer",K87/4,C87="",0)</f>
        <v>0</v>
      </c>
      <c r="K87" s="77" cm="1">
        <f t="array" ref="K87">_xlfn.IFS(B87="Uluslararası Proje",200,B87="Ulusal Proje", 50,B87="AU BAP Projesi",20,B87="",0)</f>
        <v>0</v>
      </c>
    </row>
    <row r="88" spans="1:11">
      <c r="A88" s="27">
        <v>85</v>
      </c>
      <c r="B88" s="76"/>
      <c r="C88" s="76"/>
      <c r="D88" s="76"/>
      <c r="E88" s="76"/>
      <c r="F88" s="63">
        <f t="shared" si="2"/>
        <v>0</v>
      </c>
      <c r="G88" s="69"/>
      <c r="I88" s="77">
        <f t="shared" si="3"/>
        <v>0</v>
      </c>
      <c r="J88" s="77" cm="1">
        <f t="array" ref="J88">_xlfn.IFS(C88="Yürütücü veya Koordinatör",K88,C88="Araştırmacı veya Bursiyer",K88/4,C88="",0)</f>
        <v>0</v>
      </c>
      <c r="K88" s="77" cm="1">
        <f t="array" ref="K88">_xlfn.IFS(B88="Uluslararası Proje",200,B88="Ulusal Proje", 50,B88="AU BAP Projesi",20,B88="",0)</f>
        <v>0</v>
      </c>
    </row>
    <row r="89" spans="1:11">
      <c r="A89" s="26">
        <v>86</v>
      </c>
      <c r="B89" s="76"/>
      <c r="C89" s="76"/>
      <c r="D89" s="76"/>
      <c r="E89" s="76"/>
      <c r="F89" s="63">
        <f t="shared" si="2"/>
        <v>0</v>
      </c>
      <c r="G89" s="69"/>
      <c r="I89" s="77">
        <f t="shared" si="3"/>
        <v>0</v>
      </c>
      <c r="J89" s="77" cm="1">
        <f t="array" ref="J89">_xlfn.IFS(C89="Yürütücü veya Koordinatör",K89,C89="Araştırmacı veya Bursiyer",K89/4,C89="",0)</f>
        <v>0</v>
      </c>
      <c r="K89" s="77" cm="1">
        <f t="array" ref="K89">_xlfn.IFS(B89="Uluslararası Proje",200,B89="Ulusal Proje", 50,B89="AU BAP Projesi",20,B89="",0)</f>
        <v>0</v>
      </c>
    </row>
    <row r="90" spans="1:11">
      <c r="A90" s="26">
        <v>87</v>
      </c>
      <c r="B90" s="76"/>
      <c r="C90" s="76"/>
      <c r="D90" s="76"/>
      <c r="E90" s="76"/>
      <c r="F90" s="63">
        <f t="shared" si="2"/>
        <v>0</v>
      </c>
      <c r="G90" s="69"/>
      <c r="I90" s="77">
        <f t="shared" si="3"/>
        <v>0</v>
      </c>
      <c r="J90" s="77" cm="1">
        <f t="array" ref="J90">_xlfn.IFS(C90="Yürütücü veya Koordinatör",K90,C90="Araştırmacı veya Bursiyer",K90/4,C90="",0)</f>
        <v>0</v>
      </c>
      <c r="K90" s="77" cm="1">
        <f t="array" ref="K90">_xlfn.IFS(B90="Uluslararası Proje",200,B90="Ulusal Proje", 50,B90="AU BAP Projesi",20,B90="",0)</f>
        <v>0</v>
      </c>
    </row>
    <row r="91" spans="1:11">
      <c r="A91" s="27">
        <v>88</v>
      </c>
      <c r="B91" s="76"/>
      <c r="C91" s="76"/>
      <c r="D91" s="76"/>
      <c r="E91" s="76"/>
      <c r="F91" s="63">
        <f t="shared" si="2"/>
        <v>0</v>
      </c>
      <c r="G91" s="69"/>
      <c r="I91" s="77">
        <f t="shared" si="3"/>
        <v>0</v>
      </c>
      <c r="J91" s="77" cm="1">
        <f t="array" ref="J91">_xlfn.IFS(C91="Yürütücü veya Koordinatör",K91,C91="Araştırmacı veya Bursiyer",K91/4,C91="",0)</f>
        <v>0</v>
      </c>
      <c r="K91" s="77" cm="1">
        <f t="array" ref="K91">_xlfn.IFS(B91="Uluslararası Proje",200,B91="Ulusal Proje", 50,B91="AU BAP Projesi",20,B91="",0)</f>
        <v>0</v>
      </c>
    </row>
    <row r="92" spans="1:11">
      <c r="A92" s="26">
        <v>89</v>
      </c>
      <c r="B92" s="76"/>
      <c r="C92" s="76"/>
      <c r="D92" s="76"/>
      <c r="E92" s="76"/>
      <c r="F92" s="63">
        <f t="shared" si="2"/>
        <v>0</v>
      </c>
      <c r="G92" s="69"/>
      <c r="I92" s="77">
        <f t="shared" si="3"/>
        <v>0</v>
      </c>
      <c r="J92" s="77" cm="1">
        <f t="array" ref="J92">_xlfn.IFS(C92="Yürütücü veya Koordinatör",K92,C92="Araştırmacı veya Bursiyer",K92/4,C92="",0)</f>
        <v>0</v>
      </c>
      <c r="K92" s="77" cm="1">
        <f t="array" ref="K92">_xlfn.IFS(B92="Uluslararası Proje",200,B92="Ulusal Proje", 50,B92="AU BAP Projesi",20,B92="",0)</f>
        <v>0</v>
      </c>
    </row>
    <row r="93" spans="1:11">
      <c r="A93" s="26">
        <v>90</v>
      </c>
      <c r="B93" s="76"/>
      <c r="C93" s="76"/>
      <c r="D93" s="76"/>
      <c r="E93" s="76"/>
      <c r="F93" s="63">
        <f t="shared" si="2"/>
        <v>0</v>
      </c>
      <c r="G93" s="69"/>
      <c r="I93" s="77">
        <f t="shared" si="3"/>
        <v>0</v>
      </c>
      <c r="J93" s="77" cm="1">
        <f t="array" ref="J93">_xlfn.IFS(C93="Yürütücü veya Koordinatör",K93,C93="Araştırmacı veya Bursiyer",K93/4,C93="",0)</f>
        <v>0</v>
      </c>
      <c r="K93" s="77" cm="1">
        <f t="array" ref="K93">_xlfn.IFS(B93="Uluslararası Proje",200,B93="Ulusal Proje", 50,B93="AU BAP Projesi",20,B93="",0)</f>
        <v>0</v>
      </c>
    </row>
    <row r="94" spans="1:11">
      <c r="A94" s="27">
        <v>91</v>
      </c>
      <c r="B94" s="76"/>
      <c r="C94" s="76"/>
      <c r="D94" s="76"/>
      <c r="E94" s="76"/>
      <c r="F94" s="63">
        <f t="shared" si="2"/>
        <v>0</v>
      </c>
      <c r="G94" s="69"/>
      <c r="I94" s="77">
        <f t="shared" si="3"/>
        <v>0</v>
      </c>
      <c r="J94" s="77" cm="1">
        <f t="array" ref="J94">_xlfn.IFS(C94="Yürütücü veya Koordinatör",K94,C94="Araştırmacı veya Bursiyer",K94/4,C94="",0)</f>
        <v>0</v>
      </c>
      <c r="K94" s="77" cm="1">
        <f t="array" ref="K94">_xlfn.IFS(B94="Uluslararası Proje",200,B94="Ulusal Proje", 50,B94="AU BAP Projesi",20,B94="",0)</f>
        <v>0</v>
      </c>
    </row>
    <row r="95" spans="1:11">
      <c r="A95" s="26">
        <v>92</v>
      </c>
      <c r="B95" s="76"/>
      <c r="C95" s="76"/>
      <c r="D95" s="76"/>
      <c r="E95" s="76"/>
      <c r="F95" s="63">
        <f t="shared" si="2"/>
        <v>0</v>
      </c>
      <c r="G95" s="69"/>
      <c r="I95" s="77">
        <f t="shared" si="3"/>
        <v>0</v>
      </c>
      <c r="J95" s="77" cm="1">
        <f t="array" ref="J95">_xlfn.IFS(C95="Yürütücü veya Koordinatör",K95,C95="Araştırmacı veya Bursiyer",K95/4,C95="",0)</f>
        <v>0</v>
      </c>
      <c r="K95" s="77" cm="1">
        <f t="array" ref="K95">_xlfn.IFS(B95="Uluslararası Proje",200,B95="Ulusal Proje", 50,B95="AU BAP Projesi",20,B95="",0)</f>
        <v>0</v>
      </c>
    </row>
    <row r="96" spans="1:11">
      <c r="A96" s="26">
        <v>93</v>
      </c>
      <c r="B96" s="76"/>
      <c r="C96" s="76"/>
      <c r="D96" s="76"/>
      <c r="E96" s="76"/>
      <c r="F96" s="63">
        <f t="shared" si="2"/>
        <v>0</v>
      </c>
      <c r="G96" s="69"/>
      <c r="I96" s="77">
        <f t="shared" si="3"/>
        <v>0</v>
      </c>
      <c r="J96" s="77" cm="1">
        <f t="array" ref="J96">_xlfn.IFS(C96="Yürütücü veya Koordinatör",K96,C96="Araştırmacı veya Bursiyer",K96/4,C96="",0)</f>
        <v>0</v>
      </c>
      <c r="K96" s="77" cm="1">
        <f t="array" ref="K96">_xlfn.IFS(B96="Uluslararası Proje",200,B96="Ulusal Proje", 50,B96="AU BAP Projesi",20,B96="",0)</f>
        <v>0</v>
      </c>
    </row>
    <row r="97" spans="1:11">
      <c r="A97" s="27">
        <v>94</v>
      </c>
      <c r="B97" s="76"/>
      <c r="C97" s="76"/>
      <c r="D97" s="76"/>
      <c r="E97" s="76"/>
      <c r="F97" s="63">
        <f t="shared" si="2"/>
        <v>0</v>
      </c>
      <c r="G97" s="69"/>
      <c r="I97" s="77">
        <f t="shared" si="3"/>
        <v>0</v>
      </c>
      <c r="J97" s="77" cm="1">
        <f t="array" ref="J97">_xlfn.IFS(C97="Yürütücü veya Koordinatör",K97,C97="Araştırmacı veya Bursiyer",K97/4,C97="",0)</f>
        <v>0</v>
      </c>
      <c r="K97" s="77" cm="1">
        <f t="array" ref="K97">_xlfn.IFS(B97="Uluslararası Proje",200,B97="Ulusal Proje", 50,B97="AU BAP Projesi",20,B97="",0)</f>
        <v>0</v>
      </c>
    </row>
    <row r="98" spans="1:11">
      <c r="A98" s="26">
        <v>95</v>
      </c>
      <c r="B98" s="76"/>
      <c r="C98" s="76"/>
      <c r="D98" s="76"/>
      <c r="E98" s="76"/>
      <c r="F98" s="63">
        <f t="shared" si="2"/>
        <v>0</v>
      </c>
      <c r="G98" s="69"/>
      <c r="I98" s="77">
        <f t="shared" si="3"/>
        <v>0</v>
      </c>
      <c r="J98" s="77" cm="1">
        <f t="array" ref="J98">_xlfn.IFS(C98="Yürütücü veya Koordinatör",K98,C98="Araştırmacı veya Bursiyer",K98/4,C98="",0)</f>
        <v>0</v>
      </c>
      <c r="K98" s="77" cm="1">
        <f t="array" ref="K98">_xlfn.IFS(B98="Uluslararası Proje",200,B98="Ulusal Proje", 50,B98="AU BAP Projesi",20,B98="",0)</f>
        <v>0</v>
      </c>
    </row>
    <row r="99" spans="1:11">
      <c r="A99" s="26">
        <v>96</v>
      </c>
      <c r="B99" s="76"/>
      <c r="C99" s="76"/>
      <c r="D99" s="76"/>
      <c r="E99" s="76"/>
      <c r="F99" s="63">
        <f t="shared" si="2"/>
        <v>0</v>
      </c>
      <c r="G99" s="69"/>
      <c r="I99" s="77">
        <f t="shared" si="3"/>
        <v>0</v>
      </c>
      <c r="J99" s="77" cm="1">
        <f t="array" ref="J99">_xlfn.IFS(C99="Yürütücü veya Koordinatör",K99,C99="Araştırmacı veya Bursiyer",K99/4,C99="",0)</f>
        <v>0</v>
      </c>
      <c r="K99" s="77" cm="1">
        <f t="array" ref="K99">_xlfn.IFS(B99="Uluslararası Proje",200,B99="Ulusal Proje", 50,B99="AU BAP Projesi",20,B99="",0)</f>
        <v>0</v>
      </c>
    </row>
    <row r="100" spans="1:11">
      <c r="A100" s="27">
        <v>97</v>
      </c>
      <c r="B100" s="76"/>
      <c r="C100" s="76"/>
      <c r="D100" s="76"/>
      <c r="E100" s="76"/>
      <c r="F100" s="63">
        <f t="shared" si="2"/>
        <v>0</v>
      </c>
      <c r="G100" s="69"/>
      <c r="I100" s="77">
        <f t="shared" si="3"/>
        <v>0</v>
      </c>
      <c r="J100" s="77" cm="1">
        <f t="array" ref="J100">_xlfn.IFS(C100="Yürütücü veya Koordinatör",K100,C100="Araştırmacı veya Bursiyer",K100/4,C100="",0)</f>
        <v>0</v>
      </c>
      <c r="K100" s="77" cm="1">
        <f t="array" ref="K100">_xlfn.IFS(B100="Uluslararası Proje",200,B100="Ulusal Proje", 50,B100="AU BAP Projesi",20,B100="",0)</f>
        <v>0</v>
      </c>
    </row>
    <row r="101" spans="1:11">
      <c r="A101" s="26">
        <v>98</v>
      </c>
      <c r="B101" s="76"/>
      <c r="C101" s="76"/>
      <c r="D101" s="76"/>
      <c r="E101" s="76"/>
      <c r="F101" s="63">
        <f t="shared" si="2"/>
        <v>0</v>
      </c>
      <c r="G101" s="69"/>
      <c r="I101" s="77">
        <f t="shared" si="3"/>
        <v>0</v>
      </c>
      <c r="J101" s="77" cm="1">
        <f t="array" ref="J101">_xlfn.IFS(C101="Yürütücü veya Koordinatör",K101,C101="Araştırmacı veya Bursiyer",K101/4,C101="",0)</f>
        <v>0</v>
      </c>
      <c r="K101" s="77" cm="1">
        <f t="array" ref="K101">_xlfn.IFS(B101="Uluslararası Proje",200,B101="Ulusal Proje", 50,B101="AU BAP Projesi",20,B101="",0)</f>
        <v>0</v>
      </c>
    </row>
  </sheetData>
  <sheetProtection algorithmName="SHA-512" hashValue="befOQwXUQGw3g639S1FzSAyXkaAGzNC2nJdo35haxmEjAITiGRHv/Iblifn8IOSHZ9f/yNt1UsW4d6oa8Mmc4w==" saltValue="7x0AyW9rYnBgxtgL2UguBg==" spinCount="100000" sheet="1" objects="1" scenarios="1"/>
  <dataConsolidate/>
  <mergeCells count="2">
    <mergeCell ref="A1:E1"/>
    <mergeCell ref="A2:E2"/>
  </mergeCells>
  <dataValidations count="2">
    <dataValidation type="list" allowBlank="1" showInputMessage="1" showErrorMessage="1" sqref="B4:B101" xr:uid="{A2718C94-3E90-3D43-AC8C-F317DD39A9A5}">
      <formula1>$M$29:$M$31</formula1>
    </dataValidation>
    <dataValidation type="list" allowBlank="1" showInputMessage="1" showErrorMessage="1" sqref="C4:C101" xr:uid="{363E3F99-7E16-404D-BF74-970FE617F915}">
      <formula1>$M$22:$M$23</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69EF1599-B98A-6C42-99F1-159C20A632E9}">
          <x14:formula1>
            <xm:f>'Aday Bilgileri'!#REF!</xm:f>
          </x14:formula1>
          <xm:sqref>E102 B102:C102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9D959-B657-244B-9BC6-13EBF2C96C46}">
  <dimension ref="A1:O101"/>
  <sheetViews>
    <sheetView workbookViewId="0">
      <selection activeCell="K12" sqref="K12"/>
    </sheetView>
  </sheetViews>
  <sheetFormatPr defaultColWidth="11.25" defaultRowHeight="15.75"/>
  <cols>
    <col min="1" max="1" width="9" style="25" customWidth="1"/>
    <col min="2" max="2" width="30.25" style="6" customWidth="1"/>
    <col min="3" max="3" width="24.75" style="6" customWidth="1"/>
    <col min="4" max="4" width="16.5" style="6" customWidth="1"/>
    <col min="5" max="5" width="96.75" style="6" customWidth="1"/>
    <col min="6" max="6" width="15.75" style="1" customWidth="1"/>
    <col min="8" max="8" width="10.75" style="89"/>
    <col min="9" max="10" width="10.75" style="77"/>
    <col min="11" max="11" width="24.25" style="60" customWidth="1"/>
    <col min="12" max="12" width="19.75" style="53" customWidth="1"/>
    <col min="13" max="15" width="10.75" style="77"/>
  </cols>
  <sheetData>
    <row r="1" spans="1:15" ht="45" customHeight="1" thickBot="1">
      <c r="A1" s="188" t="s">
        <v>84</v>
      </c>
      <c r="B1" s="189"/>
      <c r="C1" s="189"/>
      <c r="D1" s="189"/>
      <c r="E1" s="190"/>
      <c r="F1" s="66" t="s">
        <v>144</v>
      </c>
    </row>
    <row r="2" spans="1:15" ht="70.150000000000006" customHeight="1">
      <c r="A2" s="182" t="s">
        <v>93</v>
      </c>
      <c r="B2" s="191"/>
      <c r="C2" s="191"/>
      <c r="D2" s="191"/>
      <c r="E2" s="191"/>
      <c r="F2" s="67">
        <f>IF(H2&gt;20,20,H2)</f>
        <v>0</v>
      </c>
      <c r="H2" s="135">
        <f>SUM(F4:F101)</f>
        <v>0</v>
      </c>
    </row>
    <row r="3" spans="1:15" s="34" customFormat="1" ht="43.15" customHeight="1">
      <c r="A3" s="30" t="s">
        <v>46</v>
      </c>
      <c r="B3" s="32" t="s">
        <v>87</v>
      </c>
      <c r="C3" s="32" t="s">
        <v>89</v>
      </c>
      <c r="D3" s="32" t="s">
        <v>203</v>
      </c>
      <c r="E3" s="32" t="s">
        <v>92</v>
      </c>
      <c r="F3" s="44" t="s">
        <v>129</v>
      </c>
      <c r="H3" s="58"/>
      <c r="I3" s="49"/>
      <c r="J3" s="49"/>
      <c r="K3" s="40" t="s">
        <v>95</v>
      </c>
      <c r="L3" s="40" t="s">
        <v>79</v>
      </c>
      <c r="M3" s="49"/>
      <c r="N3" s="49"/>
      <c r="O3" s="49"/>
    </row>
    <row r="4" spans="1:15" ht="36" customHeight="1">
      <c r="A4" s="26">
        <v>1</v>
      </c>
      <c r="B4" s="76"/>
      <c r="C4" s="76"/>
      <c r="D4" s="102"/>
      <c r="E4" s="76"/>
      <c r="F4" s="63">
        <f>I4</f>
        <v>0</v>
      </c>
      <c r="I4" s="77" cm="1">
        <f t="array" ref="I4">_xlfn.IFS(C4="Tam Metin",J4,C4="Özet",J4/2,C4="",0)</f>
        <v>0</v>
      </c>
      <c r="J4" s="77" cm="1">
        <f t="array" ref="J4">_xlfn.IFS(B4="SCIE, SSCI, AHCI Dergi",8,B4="Uluslararası Kongre Bildiri Kitapçığı",4,B4="Ulusal Kongre Bildiri Kitapçığı",2,B4="",0)</f>
        <v>0</v>
      </c>
      <c r="K4" s="40" t="s">
        <v>104</v>
      </c>
      <c r="L4" s="40" t="s">
        <v>118</v>
      </c>
    </row>
    <row r="5" spans="1:15" ht="36" customHeight="1">
      <c r="A5" s="27">
        <v>2</v>
      </c>
      <c r="B5" s="76"/>
      <c r="C5" s="76"/>
      <c r="D5" s="102"/>
      <c r="E5" s="76"/>
      <c r="F5" s="63">
        <f t="shared" ref="F5:F68" si="0">I5</f>
        <v>0</v>
      </c>
      <c r="I5" s="77" cm="1">
        <f t="array" ref="I5">_xlfn.IFS(C5="Tam Metin",J5,C5="Özet",J5/2,C5="",0)</f>
        <v>0</v>
      </c>
      <c r="J5" s="77" cm="1">
        <f t="array" ref="J5">_xlfn.IFS(B5="SCIE, SSCI, AHCI Dergi",8,B5="Uluslararası Kongre Bildiri Kitapçığı",4,B5="Ulusal Kongre Bildiri Kitapçığı",2,B5="",0)</f>
        <v>0</v>
      </c>
      <c r="K5" s="40" t="s">
        <v>105</v>
      </c>
      <c r="L5" s="40" t="s">
        <v>119</v>
      </c>
    </row>
    <row r="6" spans="1:15" ht="36" customHeight="1">
      <c r="A6" s="26">
        <v>3</v>
      </c>
      <c r="B6" s="76"/>
      <c r="C6" s="76"/>
      <c r="D6" s="102"/>
      <c r="E6" s="76"/>
      <c r="F6" s="63">
        <f t="shared" si="0"/>
        <v>0</v>
      </c>
      <c r="I6" s="77" cm="1">
        <f t="array" ref="I6">_xlfn.IFS(C6="Tam Metin",J6,C6="Özet",J6/2,C6="",0)</f>
        <v>0</v>
      </c>
      <c r="J6" s="77" cm="1">
        <f t="array" ref="J6">_xlfn.IFS(B6="SCIE, SSCI, AHCI Dergi",8,B6="Uluslararası Kongre Bildiri Kitapçığı",4,B6="Ulusal Kongre Bildiri Kitapçığı",2,B6="",0)</f>
        <v>0</v>
      </c>
      <c r="K6" s="40"/>
      <c r="L6" s="42"/>
    </row>
    <row r="7" spans="1:15" ht="36" customHeight="1">
      <c r="A7" s="27">
        <v>4</v>
      </c>
      <c r="B7" s="76"/>
      <c r="C7" s="76"/>
      <c r="D7" s="102"/>
      <c r="E7" s="76"/>
      <c r="F7" s="63">
        <f t="shared" si="0"/>
        <v>0</v>
      </c>
      <c r="I7" s="77" cm="1">
        <f t="array" ref="I7">_xlfn.IFS(C7="Tam Metin",J7,C7="Özet",J7/2,C7="",0)</f>
        <v>0</v>
      </c>
      <c r="J7" s="77" cm="1">
        <f t="array" ref="J7">_xlfn.IFS(B7="SCIE, SSCI, AHCI Dergi",8,B7="Uluslararası Kongre Bildiri Kitapçığı",4,B7="Ulusal Kongre Bildiri Kitapçığı",2,B7="",0)</f>
        <v>0</v>
      </c>
      <c r="K7" s="40" t="s">
        <v>97</v>
      </c>
      <c r="L7" s="42" t="s">
        <v>86</v>
      </c>
    </row>
    <row r="8" spans="1:15" ht="36" customHeight="1">
      <c r="A8" s="26">
        <v>5</v>
      </c>
      <c r="B8" s="76"/>
      <c r="C8" s="76"/>
      <c r="D8" s="102"/>
      <c r="E8" s="76"/>
      <c r="F8" s="63">
        <f t="shared" si="0"/>
        <v>0</v>
      </c>
      <c r="I8" s="77" cm="1">
        <f t="array" ref="I8">_xlfn.IFS(C8="Tam Metin",J8,C8="Özet",J8/2,C8="",0)</f>
        <v>0</v>
      </c>
      <c r="J8" s="77" cm="1">
        <f t="array" ref="J8">_xlfn.IFS(B8="SCIE, SSCI, AHCI Dergi",8,B8="Uluslararası Kongre Bildiri Kitapçığı",4,B8="Ulusal Kongre Bildiri Kitapçığı",2,B8="",0)</f>
        <v>0</v>
      </c>
      <c r="K8" s="61" t="s">
        <v>98</v>
      </c>
      <c r="L8" s="42" t="s">
        <v>172</v>
      </c>
    </row>
    <row r="9" spans="1:15" ht="36" customHeight="1">
      <c r="A9" s="27">
        <v>6</v>
      </c>
      <c r="B9" s="76"/>
      <c r="C9" s="76"/>
      <c r="D9" s="102"/>
      <c r="E9" s="76"/>
      <c r="F9" s="63">
        <f t="shared" si="0"/>
        <v>0</v>
      </c>
      <c r="I9" s="77" cm="1">
        <f t="array" ref="I9">_xlfn.IFS(C9="Tam Metin",J9,C9="Özet",J9/2,C9="",0)</f>
        <v>0</v>
      </c>
      <c r="J9" s="77" cm="1">
        <f t="array" ref="J9">_xlfn.IFS(B9="SCIE, SSCI, AHCI Dergi",8,B9="Uluslararası Kongre Bildiri Kitapçığı",4,B9="Ulusal Kongre Bildiri Kitapçığı",2,B9="",0)</f>
        <v>0</v>
      </c>
      <c r="K9" s="40"/>
      <c r="L9" s="42" t="s">
        <v>173</v>
      </c>
    </row>
    <row r="10" spans="1:15" ht="36" customHeight="1">
      <c r="A10" s="26">
        <v>7</v>
      </c>
      <c r="B10" s="76"/>
      <c r="C10" s="76"/>
      <c r="D10" s="102"/>
      <c r="E10" s="76"/>
      <c r="F10" s="63">
        <f t="shared" si="0"/>
        <v>0</v>
      </c>
      <c r="I10" s="77" cm="1">
        <f t="array" ref="I10">_xlfn.IFS(C10="Tam Metin",J10,C10="Özet",J10/2,C10="",0)</f>
        <v>0</v>
      </c>
      <c r="J10" s="77" cm="1">
        <f t="array" ref="J10">_xlfn.IFS(B10="SCIE, SSCI, AHCI Dergi",8,B10="Uluslararası Kongre Bildiri Kitapçığı",4,B10="Ulusal Kongre Bildiri Kitapçığı",2,B10="",0)</f>
        <v>0</v>
      </c>
      <c r="K10" s="40" t="s">
        <v>49</v>
      </c>
      <c r="L10" s="42" t="s">
        <v>5</v>
      </c>
    </row>
    <row r="11" spans="1:15" ht="36" customHeight="1">
      <c r="A11" s="27">
        <v>8</v>
      </c>
      <c r="B11" s="76"/>
      <c r="C11" s="76"/>
      <c r="D11" s="102"/>
      <c r="E11" s="76"/>
      <c r="F11" s="63">
        <f t="shared" si="0"/>
        <v>0</v>
      </c>
      <c r="I11" s="77" cm="1">
        <f t="array" ref="I11">_xlfn.IFS(C11="Tam Metin",J11,C11="Özet",J11/2,C11="",0)</f>
        <v>0</v>
      </c>
      <c r="J11" s="77" cm="1">
        <f t="array" ref="J11">_xlfn.IFS(B11="SCIE, SSCI, AHCI Dergi",8,B11="Uluslararası Kongre Bildiri Kitapçığı",4,B11="Ulusal Kongre Bildiri Kitapçığı",2,B11="",0)</f>
        <v>0</v>
      </c>
      <c r="K11" s="40" t="s">
        <v>21</v>
      </c>
      <c r="L11" s="42" t="s">
        <v>6</v>
      </c>
    </row>
    <row r="12" spans="1:15" ht="36" customHeight="1">
      <c r="A12" s="26">
        <v>9</v>
      </c>
      <c r="B12" s="76"/>
      <c r="C12" s="76"/>
      <c r="D12" s="102"/>
      <c r="E12" s="76"/>
      <c r="F12" s="63">
        <f t="shared" si="0"/>
        <v>0</v>
      </c>
      <c r="I12" s="77" cm="1">
        <f t="array" ref="I12">_xlfn.IFS(C12="Tam Metin",J12,C12="Özet",J12/2,C12="",0)</f>
        <v>0</v>
      </c>
      <c r="J12" s="77" cm="1">
        <f t="array" ref="J12">_xlfn.IFS(B12="SCIE, SSCI, AHCI Dergi",8,B12="Uluslararası Kongre Bildiri Kitapçığı",4,B12="Ulusal Kongre Bildiri Kitapçığı",2,B12="",0)</f>
        <v>0</v>
      </c>
      <c r="K12" s="40" t="s">
        <v>22</v>
      </c>
      <c r="L12" s="42" t="s">
        <v>7</v>
      </c>
    </row>
    <row r="13" spans="1:15" ht="36" customHeight="1">
      <c r="A13" s="27">
        <v>10</v>
      </c>
      <c r="B13" s="76"/>
      <c r="C13" s="76"/>
      <c r="D13" s="102"/>
      <c r="E13" s="76"/>
      <c r="F13" s="63">
        <f t="shared" si="0"/>
        <v>0</v>
      </c>
      <c r="I13" s="77" cm="1">
        <f t="array" ref="I13">_xlfn.IFS(C13="Tam Metin",J13,C13="Özet",J13/2,C13="",0)</f>
        <v>0</v>
      </c>
      <c r="J13" s="77" cm="1">
        <f t="array" ref="J13">_xlfn.IFS(B13="SCIE, SSCI, AHCI Dergi",8,B13="Uluslararası Kongre Bildiri Kitapçığı",4,B13="Ulusal Kongre Bildiri Kitapçığı",2,B13="",0)</f>
        <v>0</v>
      </c>
      <c r="K13" s="40" t="s">
        <v>50</v>
      </c>
      <c r="L13" s="42" t="s">
        <v>8</v>
      </c>
    </row>
    <row r="14" spans="1:15" ht="36" customHeight="1">
      <c r="A14" s="26">
        <v>11</v>
      </c>
      <c r="B14" s="76"/>
      <c r="C14" s="76"/>
      <c r="D14" s="102"/>
      <c r="E14" s="76"/>
      <c r="F14" s="63">
        <f t="shared" si="0"/>
        <v>0</v>
      </c>
      <c r="I14" s="77" cm="1">
        <f t="array" ref="I14">_xlfn.IFS(C14="Tam Metin",J14,C14="Özet",J14/2,C14="",0)</f>
        <v>0</v>
      </c>
      <c r="J14" s="77" cm="1">
        <f t="array" ref="J14">_xlfn.IFS(B14="SCIE, SSCI, AHCI Dergi",8,B14="Uluslararası Kongre Bildiri Kitapçığı",4,B14="Ulusal Kongre Bildiri Kitapçığı",2,B14="",0)</f>
        <v>0</v>
      </c>
      <c r="K14" s="40"/>
      <c r="L14" s="53" t="s">
        <v>9</v>
      </c>
    </row>
    <row r="15" spans="1:15" ht="36" customHeight="1">
      <c r="A15" s="27">
        <v>12</v>
      </c>
      <c r="B15" s="76"/>
      <c r="C15" s="76"/>
      <c r="D15" s="102"/>
      <c r="E15" s="76"/>
      <c r="F15" s="63">
        <f t="shared" si="0"/>
        <v>0</v>
      </c>
      <c r="I15" s="77" cm="1">
        <f t="array" ref="I15">_xlfn.IFS(C15="Tam Metin",J15,C15="Özet",J15/2,C15="",0)</f>
        <v>0</v>
      </c>
      <c r="J15" s="77" cm="1">
        <f t="array" ref="J15">_xlfn.IFS(B15="SCIE, SSCI, AHCI Dergi",8,B15="Uluslararası Kongre Bildiri Kitapçığı",4,B15="Ulusal Kongre Bildiri Kitapçığı",2,B15="",0)</f>
        <v>0</v>
      </c>
      <c r="K15" s="40" t="s">
        <v>139</v>
      </c>
      <c r="L15" s="42" t="s">
        <v>11</v>
      </c>
    </row>
    <row r="16" spans="1:15" ht="36" customHeight="1">
      <c r="A16" s="26">
        <v>13</v>
      </c>
      <c r="B16" s="76"/>
      <c r="C16" s="76"/>
      <c r="D16" s="102"/>
      <c r="E16" s="76"/>
      <c r="F16" s="63">
        <f t="shared" si="0"/>
        <v>0</v>
      </c>
      <c r="I16" s="77" cm="1">
        <f t="array" ref="I16">_xlfn.IFS(C16="Tam Metin",J16,C16="Özet",J16/2,C16="",0)</f>
        <v>0</v>
      </c>
      <c r="J16" s="77" cm="1">
        <f t="array" ref="J16">_xlfn.IFS(B16="SCIE, SSCI, AHCI Dergi",8,B16="Uluslararası Kongre Bildiri Kitapçığı",4,B16="Ulusal Kongre Bildiri Kitapçığı",2,B16="",0)</f>
        <v>0</v>
      </c>
      <c r="K16" s="40" t="s">
        <v>140</v>
      </c>
      <c r="L16" s="42" t="s">
        <v>13</v>
      </c>
    </row>
    <row r="17" spans="1:12" ht="36" customHeight="1">
      <c r="A17" s="27">
        <v>14</v>
      </c>
      <c r="B17" s="76"/>
      <c r="C17" s="76"/>
      <c r="D17" s="102"/>
      <c r="E17" s="76"/>
      <c r="F17" s="63">
        <f t="shared" si="0"/>
        <v>0</v>
      </c>
      <c r="I17" s="77" cm="1">
        <f t="array" ref="I17">_xlfn.IFS(C17="Tam Metin",J17,C17="Özet",J17/2,C17="",0)</f>
        <v>0</v>
      </c>
      <c r="J17" s="77" cm="1">
        <f t="array" ref="J17">_xlfn.IFS(B17="SCIE, SSCI, AHCI Dergi",8,B17="Uluslararası Kongre Bildiri Kitapçığı",4,B17="Ulusal Kongre Bildiri Kitapçığı",2,B17="",0)</f>
        <v>0</v>
      </c>
      <c r="K17" s="40" t="s">
        <v>138</v>
      </c>
      <c r="L17" s="42"/>
    </row>
    <row r="18" spans="1:12" ht="36" customHeight="1">
      <c r="A18" s="26">
        <v>15</v>
      </c>
      <c r="B18" s="76"/>
      <c r="C18" s="76"/>
      <c r="D18" s="102"/>
      <c r="E18" s="76"/>
      <c r="F18" s="63">
        <f t="shared" si="0"/>
        <v>0</v>
      </c>
      <c r="I18" s="77" cm="1">
        <f t="array" ref="I18">_xlfn.IFS(C18="Tam Metin",J18,C18="Özet",J18/2,C18="",0)</f>
        <v>0</v>
      </c>
      <c r="J18" s="77" cm="1">
        <f t="array" ref="J18">_xlfn.IFS(B18="SCIE, SSCI, AHCI Dergi",8,B18="Uluslararası Kongre Bildiri Kitapçığı",4,B18="Ulusal Kongre Bildiri Kitapçığı",2,B18="",0)</f>
        <v>0</v>
      </c>
      <c r="K18" s="40"/>
      <c r="L18" s="42"/>
    </row>
    <row r="19" spans="1:12" ht="36" customHeight="1">
      <c r="A19" s="27">
        <v>16</v>
      </c>
      <c r="B19" s="76"/>
      <c r="C19" s="76"/>
      <c r="D19" s="102"/>
      <c r="E19" s="76"/>
      <c r="F19" s="63">
        <f t="shared" si="0"/>
        <v>0</v>
      </c>
      <c r="I19" s="77" cm="1">
        <f t="array" ref="I19">_xlfn.IFS(C19="Tam Metin",J19,C19="Özet",J19/2,C19="",0)</f>
        <v>0</v>
      </c>
      <c r="J19" s="77" cm="1">
        <f t="array" ref="J19">_xlfn.IFS(B19="SCIE, SSCI, AHCI Dergi",8,B19="Uluslararası Kongre Bildiri Kitapçığı",4,B19="Ulusal Kongre Bildiri Kitapçığı",2,B19="",0)</f>
        <v>0</v>
      </c>
      <c r="K19" s="40" t="s">
        <v>24</v>
      </c>
      <c r="L19" s="40" t="s">
        <v>11</v>
      </c>
    </row>
    <row r="20" spans="1:12" ht="36" customHeight="1">
      <c r="A20" s="26">
        <v>17</v>
      </c>
      <c r="B20" s="76"/>
      <c r="C20" s="76"/>
      <c r="D20" s="102"/>
      <c r="E20" s="76"/>
      <c r="F20" s="63">
        <f t="shared" si="0"/>
        <v>0</v>
      </c>
      <c r="I20" s="77" cm="1">
        <f t="array" ref="I20">_xlfn.IFS(C20="Tam Metin",J20,C20="Özet",J20/2,C20="",0)</f>
        <v>0</v>
      </c>
      <c r="J20" s="77" cm="1">
        <f t="array" ref="J20">_xlfn.IFS(B20="SCIE, SSCI, AHCI Dergi",8,B20="Uluslararası Kongre Bildiri Kitapçığı",4,B20="Ulusal Kongre Bildiri Kitapçığı",2,B20="",0)</f>
        <v>0</v>
      </c>
      <c r="K20" s="40" t="s">
        <v>23</v>
      </c>
      <c r="L20" s="40" t="s">
        <v>13</v>
      </c>
    </row>
    <row r="21" spans="1:12" ht="36" customHeight="1">
      <c r="A21" s="27">
        <v>18</v>
      </c>
      <c r="B21" s="76"/>
      <c r="C21" s="76"/>
      <c r="D21" s="102"/>
      <c r="E21" s="76"/>
      <c r="F21" s="63">
        <f t="shared" si="0"/>
        <v>0</v>
      </c>
      <c r="I21" s="77" cm="1">
        <f t="array" ref="I21">_xlfn.IFS(C21="Tam Metin",J21,C21="Özet",J21/2,C21="",0)</f>
        <v>0</v>
      </c>
      <c r="J21" s="77" cm="1">
        <f t="array" ref="J21">_xlfn.IFS(B21="SCIE, SSCI, AHCI Dergi",8,B21="Uluslararası Kongre Bildiri Kitapçığı",4,B21="Ulusal Kongre Bildiri Kitapçığı",2,B21="",0)</f>
        <v>0</v>
      </c>
    </row>
    <row r="22" spans="1:12" ht="36" customHeight="1">
      <c r="A22" s="26">
        <v>19</v>
      </c>
      <c r="B22" s="76"/>
      <c r="C22" s="76"/>
      <c r="D22" s="102"/>
      <c r="E22" s="76"/>
      <c r="F22" s="63">
        <f t="shared" si="0"/>
        <v>0</v>
      </c>
      <c r="I22" s="77" cm="1">
        <f t="array" ref="I22">_xlfn.IFS(C22="Tam Metin",J22,C22="Özet",J22/2,C22="",0)</f>
        <v>0</v>
      </c>
      <c r="J22" s="77" cm="1">
        <f t="array" ref="J22">_xlfn.IFS(B22="SCIE, SSCI, AHCI Dergi",8,B22="Uluslararası Kongre Bildiri Kitapçığı",4,B22="Ulusal Kongre Bildiri Kitapçığı",2,B22="",0)</f>
        <v>0</v>
      </c>
      <c r="K22" s="60" t="s">
        <v>3</v>
      </c>
      <c r="L22" s="40" t="s">
        <v>79</v>
      </c>
    </row>
    <row r="23" spans="1:12" ht="36" customHeight="1">
      <c r="A23" s="27">
        <v>20</v>
      </c>
      <c r="B23" s="76"/>
      <c r="C23" s="76"/>
      <c r="D23" s="102"/>
      <c r="E23" s="76"/>
      <c r="F23" s="63">
        <f t="shared" si="0"/>
        <v>0</v>
      </c>
      <c r="I23" s="77" cm="1">
        <f t="array" ref="I23">_xlfn.IFS(C23="Tam Metin",J23,C23="Özet",J23/2,C23="",0)</f>
        <v>0</v>
      </c>
      <c r="J23" s="77" cm="1">
        <f t="array" ref="J23">_xlfn.IFS(B23="SCIE, SSCI, AHCI Dergi",8,B23="Uluslararası Kongre Bildiri Kitapçığı",4,B23="Ulusal Kongre Bildiri Kitapçığı",2,B23="",0)</f>
        <v>0</v>
      </c>
      <c r="K23" s="60" t="s">
        <v>10</v>
      </c>
      <c r="L23" s="40" t="s">
        <v>80</v>
      </c>
    </row>
    <row r="24" spans="1:12" ht="36" customHeight="1">
      <c r="A24" s="26">
        <v>21</v>
      </c>
      <c r="B24" s="76"/>
      <c r="C24" s="76"/>
      <c r="D24" s="102"/>
      <c r="E24" s="76"/>
      <c r="F24" s="63">
        <f t="shared" si="0"/>
        <v>0</v>
      </c>
      <c r="I24" s="77" cm="1">
        <f t="array" ref="I24">_xlfn.IFS(C24="Tam Metin",J24,C24="Özet",J24/2,C24="",0)</f>
        <v>0</v>
      </c>
      <c r="J24" s="77" cm="1">
        <f t="array" ref="J24">_xlfn.IFS(B24="SCIE, SSCI, AHCI Dergi",8,B24="Uluslararası Kongre Bildiri Kitapçığı",4,B24="Ulusal Kongre Bildiri Kitapçığı",2,B24="",0)</f>
        <v>0</v>
      </c>
    </row>
    <row r="25" spans="1:12" ht="36" customHeight="1">
      <c r="A25" s="27">
        <v>22</v>
      </c>
      <c r="B25" s="76"/>
      <c r="C25" s="76"/>
      <c r="D25" s="102"/>
      <c r="E25" s="76"/>
      <c r="F25" s="63">
        <f t="shared" si="0"/>
        <v>0</v>
      </c>
      <c r="I25" s="77" cm="1">
        <f t="array" ref="I25">_xlfn.IFS(C25="Tam Metin",J25,C25="Özet",J25/2,C25="",0)</f>
        <v>0</v>
      </c>
      <c r="J25" s="77" cm="1">
        <f t="array" ref="J25">_xlfn.IFS(B25="SCIE, SSCI, AHCI Dergi",8,B25="Uluslararası Kongre Bildiri Kitapçığı",4,B25="Ulusal Kongre Bildiri Kitapçığı",2,B25="",0)</f>
        <v>0</v>
      </c>
      <c r="K25" s="53" t="s">
        <v>166</v>
      </c>
      <c r="L25" s="40" t="s">
        <v>91</v>
      </c>
    </row>
    <row r="26" spans="1:12" ht="36" customHeight="1">
      <c r="A26" s="26">
        <v>23</v>
      </c>
      <c r="B26" s="76"/>
      <c r="C26" s="76"/>
      <c r="D26" s="102"/>
      <c r="E26" s="76"/>
      <c r="F26" s="63">
        <f t="shared" si="0"/>
        <v>0</v>
      </c>
      <c r="I26" s="77" cm="1">
        <f t="array" ref="I26">_xlfn.IFS(C26="Tam Metin",J26,C26="Özet",J26/2,C26="",0)</f>
        <v>0</v>
      </c>
      <c r="J26" s="77" cm="1">
        <f t="array" ref="J26">_xlfn.IFS(B26="SCIE, SSCI, AHCI Dergi",8,B26="Uluslararası Kongre Bildiri Kitapçığı",4,B26="Ulusal Kongre Bildiri Kitapçığı",2,B26="",0)</f>
        <v>0</v>
      </c>
      <c r="K26" s="53" t="s">
        <v>167</v>
      </c>
      <c r="L26" s="40" t="s">
        <v>90</v>
      </c>
    </row>
    <row r="27" spans="1:12" ht="36" customHeight="1">
      <c r="A27" s="27">
        <v>24</v>
      </c>
      <c r="B27" s="76"/>
      <c r="C27" s="76"/>
      <c r="D27" s="102"/>
      <c r="E27" s="76"/>
      <c r="F27" s="63">
        <f t="shared" si="0"/>
        <v>0</v>
      </c>
      <c r="I27" s="77" cm="1">
        <f t="array" ref="I27">_xlfn.IFS(C27="Tam Metin",J27,C27="Özet",J27/2,C27="",0)</f>
        <v>0</v>
      </c>
      <c r="J27" s="77" cm="1">
        <f t="array" ref="J27">_xlfn.IFS(B27="SCIE, SSCI, AHCI Dergi",8,B27="Uluslararası Kongre Bildiri Kitapçığı",4,B27="Ulusal Kongre Bildiri Kitapçığı",2,B27="",0)</f>
        <v>0</v>
      </c>
      <c r="K27" s="53" t="s">
        <v>168</v>
      </c>
    </row>
    <row r="28" spans="1:12" ht="36" customHeight="1">
      <c r="A28" s="26">
        <v>25</v>
      </c>
      <c r="B28" s="76"/>
      <c r="C28" s="76"/>
      <c r="D28" s="102"/>
      <c r="E28" s="76"/>
      <c r="F28" s="63">
        <f t="shared" si="0"/>
        <v>0</v>
      </c>
      <c r="I28" s="77" cm="1">
        <f t="array" ref="I28">_xlfn.IFS(C28="Tam Metin",J28,C28="Özet",J28/2,C28="",0)</f>
        <v>0</v>
      </c>
      <c r="J28" s="77" cm="1">
        <f t="array" ref="J28">_xlfn.IFS(B28="SCIE, SSCI, AHCI Dergi",8,B28="Uluslararası Kongre Bildiri Kitapçığı",4,B28="Ulusal Kongre Bildiri Kitapçığı",2,B28="",0)</f>
        <v>0</v>
      </c>
    </row>
    <row r="29" spans="1:12" ht="36" customHeight="1">
      <c r="A29" s="27">
        <v>26</v>
      </c>
      <c r="B29" s="76"/>
      <c r="C29" s="76"/>
      <c r="D29" s="102"/>
      <c r="E29" s="76"/>
      <c r="F29" s="63">
        <f t="shared" si="0"/>
        <v>0</v>
      </c>
      <c r="I29" s="77" cm="1">
        <f t="array" ref="I29">_xlfn.IFS(C29="Tam Metin",J29,C29="Özet",J29/2,C29="",0)</f>
        <v>0</v>
      </c>
      <c r="J29" s="77" cm="1">
        <f t="array" ref="J29">_xlfn.IFS(B29="SCIE, SSCI, AHCI Dergi",8,B29="Uluslararası Kongre Bildiri Kitapçığı",4,B29="Ulusal Kongre Bildiri Kitapçığı",2,B29="",0)</f>
        <v>0</v>
      </c>
      <c r="K29" s="60" t="s">
        <v>163</v>
      </c>
      <c r="L29" s="53" t="s">
        <v>76</v>
      </c>
    </row>
    <row r="30" spans="1:12" ht="36" customHeight="1">
      <c r="A30" s="26">
        <v>27</v>
      </c>
      <c r="B30" s="76"/>
      <c r="C30" s="76"/>
      <c r="D30" s="102"/>
      <c r="E30" s="76"/>
      <c r="F30" s="63">
        <f t="shared" si="0"/>
        <v>0</v>
      </c>
      <c r="I30" s="77" cm="1">
        <f t="array" ref="I30">_xlfn.IFS(C30="Tam Metin",J30,C30="Özet",J30/2,C30="",0)</f>
        <v>0</v>
      </c>
      <c r="J30" s="77" cm="1">
        <f t="array" ref="J30">_xlfn.IFS(B30="SCIE, SSCI, AHCI Dergi",8,B30="Uluslararası Kongre Bildiri Kitapçığı",4,B30="Ulusal Kongre Bildiri Kitapçığı",2,B30="",0)</f>
        <v>0</v>
      </c>
      <c r="K30" s="60" t="s">
        <v>164</v>
      </c>
      <c r="L30" s="53" t="s">
        <v>77</v>
      </c>
    </row>
    <row r="31" spans="1:12" ht="36" customHeight="1">
      <c r="A31" s="27">
        <v>28</v>
      </c>
      <c r="B31" s="76"/>
      <c r="C31" s="76"/>
      <c r="D31" s="102"/>
      <c r="E31" s="76"/>
      <c r="F31" s="63">
        <f t="shared" si="0"/>
        <v>0</v>
      </c>
      <c r="I31" s="77" cm="1">
        <f t="array" ref="I31">_xlfn.IFS(C31="Tam Metin",J31,C31="Özet",J31/2,C31="",0)</f>
        <v>0</v>
      </c>
      <c r="J31" s="77" cm="1">
        <f t="array" ref="J31">_xlfn.IFS(B31="SCIE, SSCI, AHCI Dergi",8,B31="Uluslararası Kongre Bildiri Kitapçığı",4,B31="Ulusal Kongre Bildiri Kitapçığı",2,B31="",0)</f>
        <v>0</v>
      </c>
      <c r="K31" s="60" t="s">
        <v>165</v>
      </c>
      <c r="L31" s="53" t="s">
        <v>171</v>
      </c>
    </row>
    <row r="32" spans="1:12" ht="36" customHeight="1">
      <c r="A32" s="26">
        <v>29</v>
      </c>
      <c r="B32" s="76"/>
      <c r="C32" s="76"/>
      <c r="D32" s="102"/>
      <c r="E32" s="76"/>
      <c r="F32" s="63">
        <f t="shared" si="0"/>
        <v>0</v>
      </c>
      <c r="I32" s="77" cm="1">
        <f t="array" ref="I32">_xlfn.IFS(C32="Tam Metin",J32,C32="Özet",J32/2,C32="",0)</f>
        <v>0</v>
      </c>
      <c r="J32" s="77" cm="1">
        <f t="array" ref="J32">_xlfn.IFS(B32="SCIE, SSCI, AHCI Dergi",8,B32="Uluslararası Kongre Bildiri Kitapçığı",4,B32="Ulusal Kongre Bildiri Kitapçığı",2,B32="",0)</f>
        <v>0</v>
      </c>
    </row>
    <row r="33" spans="1:10" ht="36" customHeight="1">
      <c r="A33" s="27">
        <v>30</v>
      </c>
      <c r="B33" s="76"/>
      <c r="C33" s="76"/>
      <c r="D33" s="102"/>
      <c r="E33" s="76"/>
      <c r="F33" s="63">
        <f t="shared" si="0"/>
        <v>0</v>
      </c>
      <c r="I33" s="77" cm="1">
        <f t="array" ref="I33">_xlfn.IFS(C33="Tam Metin",J33,C33="Özet",J33/2,C33="",0)</f>
        <v>0</v>
      </c>
      <c r="J33" s="77" cm="1">
        <f t="array" ref="J33">_xlfn.IFS(B33="SCIE, SSCI, AHCI Dergi",8,B33="Uluslararası Kongre Bildiri Kitapçığı",4,B33="Ulusal Kongre Bildiri Kitapçığı",2,B33="",0)</f>
        <v>0</v>
      </c>
    </row>
    <row r="34" spans="1:10" ht="36" customHeight="1">
      <c r="A34" s="26">
        <v>31</v>
      </c>
      <c r="B34" s="76"/>
      <c r="C34" s="76"/>
      <c r="D34" s="102"/>
      <c r="E34" s="76"/>
      <c r="F34" s="63">
        <f t="shared" si="0"/>
        <v>0</v>
      </c>
      <c r="I34" s="77" cm="1">
        <f t="array" ref="I34">_xlfn.IFS(C34="Tam Metin",J34,C34="Özet",J34/2,C34="",0)</f>
        <v>0</v>
      </c>
      <c r="J34" s="77" cm="1">
        <f t="array" ref="J34">_xlfn.IFS(B34="SCIE, SSCI, AHCI Dergi",8,B34="Uluslararası Kongre Bildiri Kitapçığı",4,B34="Ulusal Kongre Bildiri Kitapçığı",2,B34="",0)</f>
        <v>0</v>
      </c>
    </row>
    <row r="35" spans="1:10" ht="36" customHeight="1">
      <c r="A35" s="27">
        <v>32</v>
      </c>
      <c r="B35" s="76"/>
      <c r="C35" s="76"/>
      <c r="D35" s="102"/>
      <c r="E35" s="76"/>
      <c r="F35" s="63">
        <f t="shared" si="0"/>
        <v>0</v>
      </c>
      <c r="I35" s="77" cm="1">
        <f t="array" ref="I35">_xlfn.IFS(C35="Tam Metin",J35,C35="Özet",J35/2,C35="",0)</f>
        <v>0</v>
      </c>
      <c r="J35" s="77" cm="1">
        <f t="array" ref="J35">_xlfn.IFS(B35="SCIE, SSCI, AHCI Dergi",8,B35="Uluslararası Kongre Bildiri Kitapçığı",4,B35="Ulusal Kongre Bildiri Kitapçığı",2,B35="",0)</f>
        <v>0</v>
      </c>
    </row>
    <row r="36" spans="1:10" ht="36" customHeight="1">
      <c r="A36" s="26">
        <v>33</v>
      </c>
      <c r="B36" s="76"/>
      <c r="C36" s="76"/>
      <c r="D36" s="102"/>
      <c r="E36" s="76"/>
      <c r="F36" s="63">
        <f t="shared" si="0"/>
        <v>0</v>
      </c>
      <c r="I36" s="77" cm="1">
        <f t="array" ref="I36">_xlfn.IFS(C36="Tam Metin",J36,C36="Özet",J36/2,C36="",0)</f>
        <v>0</v>
      </c>
      <c r="J36" s="77" cm="1">
        <f t="array" ref="J36">_xlfn.IFS(B36="SCIE, SSCI, AHCI Dergi",8,B36="Uluslararası Kongre Bildiri Kitapçığı",4,B36="Ulusal Kongre Bildiri Kitapçığı",2,B36="",0)</f>
        <v>0</v>
      </c>
    </row>
    <row r="37" spans="1:10" ht="36" customHeight="1">
      <c r="A37" s="27">
        <v>34</v>
      </c>
      <c r="B37" s="76"/>
      <c r="C37" s="76"/>
      <c r="D37" s="102"/>
      <c r="E37" s="76"/>
      <c r="F37" s="63">
        <f t="shared" si="0"/>
        <v>0</v>
      </c>
      <c r="I37" s="77" cm="1">
        <f t="array" ref="I37">_xlfn.IFS(C37="Tam Metin",J37,C37="Özet",J37/2,C37="",0)</f>
        <v>0</v>
      </c>
      <c r="J37" s="77" cm="1">
        <f t="array" ref="J37">_xlfn.IFS(B37="SCIE, SSCI, AHCI Dergi",8,B37="Uluslararası Kongre Bildiri Kitapçığı",4,B37="Ulusal Kongre Bildiri Kitapçığı",2,B37="",0)</f>
        <v>0</v>
      </c>
    </row>
    <row r="38" spans="1:10" ht="36" customHeight="1">
      <c r="A38" s="26">
        <v>35</v>
      </c>
      <c r="B38" s="76"/>
      <c r="C38" s="76"/>
      <c r="D38" s="102"/>
      <c r="E38" s="76"/>
      <c r="F38" s="63">
        <f t="shared" si="0"/>
        <v>0</v>
      </c>
      <c r="I38" s="77" cm="1">
        <f t="array" ref="I38">_xlfn.IFS(C38="Tam Metin",J38,C38="Özet",J38/2,C38="",0)</f>
        <v>0</v>
      </c>
      <c r="J38" s="77" cm="1">
        <f t="array" ref="J38">_xlfn.IFS(B38="SCIE, SSCI, AHCI Dergi",8,B38="Uluslararası Kongre Bildiri Kitapçığı",4,B38="Ulusal Kongre Bildiri Kitapçığı",2,B38="",0)</f>
        <v>0</v>
      </c>
    </row>
    <row r="39" spans="1:10" ht="36" customHeight="1">
      <c r="A39" s="27">
        <v>36</v>
      </c>
      <c r="B39" s="76"/>
      <c r="C39" s="76"/>
      <c r="D39" s="102"/>
      <c r="E39" s="76"/>
      <c r="F39" s="63">
        <f t="shared" si="0"/>
        <v>0</v>
      </c>
      <c r="I39" s="77" cm="1">
        <f t="array" ref="I39">_xlfn.IFS(C39="Tam Metin",J39,C39="Özet",J39/2,C39="",0)</f>
        <v>0</v>
      </c>
      <c r="J39" s="77" cm="1">
        <f t="array" ref="J39">_xlfn.IFS(B39="SCIE, SSCI, AHCI Dergi",8,B39="Uluslararası Kongre Bildiri Kitapçığı",4,B39="Ulusal Kongre Bildiri Kitapçığı",2,B39="",0)</f>
        <v>0</v>
      </c>
    </row>
    <row r="40" spans="1:10" ht="36" customHeight="1">
      <c r="A40" s="26">
        <v>37</v>
      </c>
      <c r="B40" s="76"/>
      <c r="C40" s="76"/>
      <c r="D40" s="102"/>
      <c r="E40" s="76"/>
      <c r="F40" s="63">
        <f t="shared" si="0"/>
        <v>0</v>
      </c>
      <c r="I40" s="77" cm="1">
        <f t="array" ref="I40">_xlfn.IFS(C40="Tam Metin",J40,C40="Özet",J40/2,C40="",0)</f>
        <v>0</v>
      </c>
      <c r="J40" s="77" cm="1">
        <f t="array" ref="J40">_xlfn.IFS(B40="SCIE, SSCI, AHCI Dergi",8,B40="Uluslararası Kongre Bildiri Kitapçığı",4,B40="Ulusal Kongre Bildiri Kitapçığı",2,B40="",0)</f>
        <v>0</v>
      </c>
    </row>
    <row r="41" spans="1:10" ht="36" customHeight="1">
      <c r="A41" s="27">
        <v>38</v>
      </c>
      <c r="B41" s="76"/>
      <c r="C41" s="76"/>
      <c r="D41" s="102"/>
      <c r="E41" s="76"/>
      <c r="F41" s="63">
        <f t="shared" si="0"/>
        <v>0</v>
      </c>
      <c r="I41" s="77" cm="1">
        <f t="array" ref="I41">_xlfn.IFS(C41="Tam Metin",J41,C41="Özet",J41/2,C41="",0)</f>
        <v>0</v>
      </c>
      <c r="J41" s="77" cm="1">
        <f t="array" ref="J41">_xlfn.IFS(B41="SCIE, SSCI, AHCI Dergi",8,B41="Uluslararası Kongre Bildiri Kitapçığı",4,B41="Ulusal Kongre Bildiri Kitapçığı",2,B41="",0)</f>
        <v>0</v>
      </c>
    </row>
    <row r="42" spans="1:10" ht="36" customHeight="1">
      <c r="A42" s="26">
        <v>39</v>
      </c>
      <c r="B42" s="76"/>
      <c r="C42" s="76"/>
      <c r="D42" s="102"/>
      <c r="E42" s="76"/>
      <c r="F42" s="63">
        <f t="shared" si="0"/>
        <v>0</v>
      </c>
      <c r="I42" s="77" cm="1">
        <f t="array" ref="I42">_xlfn.IFS(C42="Tam Metin",J42,C42="Özet",J42/2,C42="",0)</f>
        <v>0</v>
      </c>
      <c r="J42" s="77" cm="1">
        <f t="array" ref="J42">_xlfn.IFS(B42="SCIE, SSCI, AHCI Dergi",8,B42="Uluslararası Kongre Bildiri Kitapçığı",4,B42="Ulusal Kongre Bildiri Kitapçığı",2,B42="",0)</f>
        <v>0</v>
      </c>
    </row>
    <row r="43" spans="1:10" ht="36" customHeight="1">
      <c r="A43" s="27">
        <v>40</v>
      </c>
      <c r="B43" s="76"/>
      <c r="C43" s="76"/>
      <c r="D43" s="102"/>
      <c r="E43" s="76"/>
      <c r="F43" s="63">
        <f t="shared" si="0"/>
        <v>0</v>
      </c>
      <c r="I43" s="77" cm="1">
        <f t="array" ref="I43">_xlfn.IFS(C43="Tam Metin",J43,C43="Özet",J43/2,C43="",0)</f>
        <v>0</v>
      </c>
      <c r="J43" s="77" cm="1">
        <f t="array" ref="J43">_xlfn.IFS(B43="SCIE, SSCI, AHCI Dergi",8,B43="Uluslararası Kongre Bildiri Kitapçığı",4,B43="Ulusal Kongre Bildiri Kitapçığı",2,B43="",0)</f>
        <v>0</v>
      </c>
    </row>
    <row r="44" spans="1:10">
      <c r="A44" s="26">
        <v>41</v>
      </c>
      <c r="B44" s="76"/>
      <c r="C44" s="76"/>
      <c r="D44" s="102"/>
      <c r="E44" s="76"/>
      <c r="F44" s="63">
        <f t="shared" si="0"/>
        <v>0</v>
      </c>
      <c r="I44" s="77" cm="1">
        <f t="array" ref="I44">_xlfn.IFS(C44="Tam Metin",J44,C44="Özet",J44/2,C44="",0)</f>
        <v>0</v>
      </c>
      <c r="J44" s="77" cm="1">
        <f t="array" ref="J44">_xlfn.IFS(B44="SCIE, SSCI, AHCI Dergi",8,B44="Uluslararası Kongre Bildiri Kitapçığı",4,B44="Ulusal Kongre Bildiri Kitapçığı",2,B44="",0)</f>
        <v>0</v>
      </c>
    </row>
    <row r="45" spans="1:10">
      <c r="A45" s="27">
        <v>42</v>
      </c>
      <c r="B45" s="76"/>
      <c r="C45" s="76"/>
      <c r="D45" s="102"/>
      <c r="E45" s="76"/>
      <c r="F45" s="63">
        <f t="shared" si="0"/>
        <v>0</v>
      </c>
      <c r="I45" s="77" cm="1">
        <f t="array" ref="I45">_xlfn.IFS(C45="Tam Metin",J45,C45="Özet",J45/2,C45="",0)</f>
        <v>0</v>
      </c>
      <c r="J45" s="77" cm="1">
        <f t="array" ref="J45">_xlfn.IFS(B45="SCIE, SSCI, AHCI Dergi",8,B45="Uluslararası Kongre Bildiri Kitapçığı",4,B45="Ulusal Kongre Bildiri Kitapçığı",2,B45="",0)</f>
        <v>0</v>
      </c>
    </row>
    <row r="46" spans="1:10">
      <c r="A46" s="26">
        <v>43</v>
      </c>
      <c r="B46" s="76"/>
      <c r="C46" s="76"/>
      <c r="D46" s="102"/>
      <c r="E46" s="76"/>
      <c r="F46" s="63">
        <f t="shared" si="0"/>
        <v>0</v>
      </c>
      <c r="I46" s="77" cm="1">
        <f t="array" ref="I46">_xlfn.IFS(C46="Tam Metin",J46,C46="Özet",J46/2,C46="",0)</f>
        <v>0</v>
      </c>
      <c r="J46" s="77" cm="1">
        <f t="array" ref="J46">_xlfn.IFS(B46="SCIE, SSCI, AHCI Dergi",8,B46="Uluslararası Kongre Bildiri Kitapçığı",4,B46="Ulusal Kongre Bildiri Kitapçığı",2,B46="",0)</f>
        <v>0</v>
      </c>
    </row>
    <row r="47" spans="1:10">
      <c r="A47" s="27">
        <v>44</v>
      </c>
      <c r="B47" s="76"/>
      <c r="C47" s="76"/>
      <c r="D47" s="102"/>
      <c r="E47" s="76"/>
      <c r="F47" s="63">
        <f t="shared" si="0"/>
        <v>0</v>
      </c>
      <c r="I47" s="77" cm="1">
        <f t="array" ref="I47">_xlfn.IFS(C47="Tam Metin",J47,C47="Özet",J47/2,C47="",0)</f>
        <v>0</v>
      </c>
      <c r="J47" s="77" cm="1">
        <f t="array" ref="J47">_xlfn.IFS(B47="SCIE, SSCI, AHCI Dergi",8,B47="Uluslararası Kongre Bildiri Kitapçığı",4,B47="Ulusal Kongre Bildiri Kitapçığı",2,B47="",0)</f>
        <v>0</v>
      </c>
    </row>
    <row r="48" spans="1:10">
      <c r="A48" s="26">
        <v>45</v>
      </c>
      <c r="B48" s="76"/>
      <c r="C48" s="76"/>
      <c r="D48" s="102"/>
      <c r="E48" s="76"/>
      <c r="F48" s="63">
        <f t="shared" si="0"/>
        <v>0</v>
      </c>
      <c r="I48" s="77" cm="1">
        <f t="array" ref="I48">_xlfn.IFS(C48="Tam Metin",J48,C48="Özet",J48/2,C48="",0)</f>
        <v>0</v>
      </c>
      <c r="J48" s="77" cm="1">
        <f t="array" ref="J48">_xlfn.IFS(B48="SCIE, SSCI, AHCI Dergi",8,B48="Uluslararası Kongre Bildiri Kitapçığı",4,B48="Ulusal Kongre Bildiri Kitapçığı",2,B48="",0)</f>
        <v>0</v>
      </c>
    </row>
    <row r="49" spans="1:10">
      <c r="A49" s="27">
        <v>46</v>
      </c>
      <c r="B49" s="76"/>
      <c r="C49" s="76"/>
      <c r="D49" s="102"/>
      <c r="E49" s="76"/>
      <c r="F49" s="63">
        <f t="shared" si="0"/>
        <v>0</v>
      </c>
      <c r="I49" s="77" cm="1">
        <f t="array" ref="I49">_xlfn.IFS(C49="Tam Metin",J49,C49="Özet",J49/2,C49="",0)</f>
        <v>0</v>
      </c>
      <c r="J49" s="77" cm="1">
        <f t="array" ref="J49">_xlfn.IFS(B49="SCIE, SSCI, AHCI Dergi",8,B49="Uluslararası Kongre Bildiri Kitapçığı",4,B49="Ulusal Kongre Bildiri Kitapçığı",2,B49="",0)</f>
        <v>0</v>
      </c>
    </row>
    <row r="50" spans="1:10">
      <c r="A50" s="26">
        <v>47</v>
      </c>
      <c r="B50" s="76"/>
      <c r="C50" s="76"/>
      <c r="D50" s="102"/>
      <c r="E50" s="76"/>
      <c r="F50" s="63">
        <f t="shared" si="0"/>
        <v>0</v>
      </c>
      <c r="I50" s="77" cm="1">
        <f t="array" ref="I50">_xlfn.IFS(C50="Tam Metin",J50,C50="Özet",J50/2,C50="",0)</f>
        <v>0</v>
      </c>
      <c r="J50" s="77" cm="1">
        <f t="array" ref="J50">_xlfn.IFS(B50="SCIE, SSCI, AHCI Dergi",8,B50="Uluslararası Kongre Bildiri Kitapçığı",4,B50="Ulusal Kongre Bildiri Kitapçığı",2,B50="",0)</f>
        <v>0</v>
      </c>
    </row>
    <row r="51" spans="1:10">
      <c r="A51" s="26">
        <v>48</v>
      </c>
      <c r="B51" s="76"/>
      <c r="C51" s="76"/>
      <c r="D51" s="102"/>
      <c r="E51" s="76"/>
      <c r="F51" s="63">
        <f t="shared" si="0"/>
        <v>0</v>
      </c>
      <c r="I51" s="77" cm="1">
        <f t="array" ref="I51">_xlfn.IFS(C51="Tam Metin",J51,C51="Özet",J51/2,C51="",0)</f>
        <v>0</v>
      </c>
      <c r="J51" s="77" cm="1">
        <f t="array" ref="J51">_xlfn.IFS(B51="SCIE, SSCI, AHCI Dergi",8,B51="Uluslararası Kongre Bildiri Kitapçığı",4,B51="Ulusal Kongre Bildiri Kitapçığı",2,B51="",0)</f>
        <v>0</v>
      </c>
    </row>
    <row r="52" spans="1:10">
      <c r="A52" s="27">
        <v>49</v>
      </c>
      <c r="B52" s="76"/>
      <c r="C52" s="76"/>
      <c r="D52" s="102"/>
      <c r="E52" s="76"/>
      <c r="F52" s="63">
        <f t="shared" si="0"/>
        <v>0</v>
      </c>
      <c r="I52" s="77" cm="1">
        <f t="array" ref="I52">_xlfn.IFS(C52="Tam Metin",J52,C52="Özet",J52/2,C52="",0)</f>
        <v>0</v>
      </c>
      <c r="J52" s="77" cm="1">
        <f t="array" ref="J52">_xlfn.IFS(B52="SCIE, SSCI, AHCI Dergi",8,B52="Uluslararası Kongre Bildiri Kitapçığı",4,B52="Ulusal Kongre Bildiri Kitapçığı",2,B52="",0)</f>
        <v>0</v>
      </c>
    </row>
    <row r="53" spans="1:10">
      <c r="A53" s="26">
        <v>50</v>
      </c>
      <c r="B53" s="76"/>
      <c r="C53" s="76"/>
      <c r="D53" s="102"/>
      <c r="E53" s="76"/>
      <c r="F53" s="63">
        <f t="shared" si="0"/>
        <v>0</v>
      </c>
      <c r="I53" s="77" cm="1">
        <f t="array" ref="I53">_xlfn.IFS(C53="Tam Metin",J53,C53="Özet",J53/2,C53="",0)</f>
        <v>0</v>
      </c>
      <c r="J53" s="77" cm="1">
        <f t="array" ref="J53">_xlfn.IFS(B53="SCIE, SSCI, AHCI Dergi",8,B53="Uluslararası Kongre Bildiri Kitapçığı",4,B53="Ulusal Kongre Bildiri Kitapçığı",2,B53="",0)</f>
        <v>0</v>
      </c>
    </row>
    <row r="54" spans="1:10">
      <c r="A54" s="26">
        <v>51</v>
      </c>
      <c r="B54" s="76"/>
      <c r="C54" s="76"/>
      <c r="D54" s="102"/>
      <c r="E54" s="76"/>
      <c r="F54" s="63">
        <f t="shared" si="0"/>
        <v>0</v>
      </c>
      <c r="I54" s="77" cm="1">
        <f t="array" ref="I54">_xlfn.IFS(C54="Tam Metin",J54,C54="Özet",J54/2,C54="",0)</f>
        <v>0</v>
      </c>
      <c r="J54" s="77" cm="1">
        <f t="array" ref="J54">_xlfn.IFS(B54="SCIE, SSCI, AHCI Dergi",8,B54="Uluslararası Kongre Bildiri Kitapçığı",4,B54="Ulusal Kongre Bildiri Kitapçığı",2,B54="",0)</f>
        <v>0</v>
      </c>
    </row>
    <row r="55" spans="1:10">
      <c r="A55" s="27">
        <v>52</v>
      </c>
      <c r="B55" s="76"/>
      <c r="C55" s="76"/>
      <c r="D55" s="102"/>
      <c r="E55" s="76"/>
      <c r="F55" s="63">
        <f t="shared" si="0"/>
        <v>0</v>
      </c>
      <c r="I55" s="77" cm="1">
        <f t="array" ref="I55">_xlfn.IFS(C55="Tam Metin",J55,C55="Özet",J55/2,C55="",0)</f>
        <v>0</v>
      </c>
      <c r="J55" s="77" cm="1">
        <f t="array" ref="J55">_xlfn.IFS(B55="SCIE, SSCI, AHCI Dergi",8,B55="Uluslararası Kongre Bildiri Kitapçığı",4,B55="Ulusal Kongre Bildiri Kitapçığı",2,B55="",0)</f>
        <v>0</v>
      </c>
    </row>
    <row r="56" spans="1:10">
      <c r="A56" s="26">
        <v>53</v>
      </c>
      <c r="B56" s="76"/>
      <c r="C56" s="76"/>
      <c r="D56" s="102"/>
      <c r="E56" s="76"/>
      <c r="F56" s="63">
        <f t="shared" si="0"/>
        <v>0</v>
      </c>
      <c r="I56" s="77" cm="1">
        <f t="array" ref="I56">_xlfn.IFS(C56="Tam Metin",J56,C56="Özet",J56/2,C56="",0)</f>
        <v>0</v>
      </c>
      <c r="J56" s="77" cm="1">
        <f t="array" ref="J56">_xlfn.IFS(B56="SCIE, SSCI, AHCI Dergi",8,B56="Uluslararası Kongre Bildiri Kitapçığı",4,B56="Ulusal Kongre Bildiri Kitapçığı",2,B56="",0)</f>
        <v>0</v>
      </c>
    </row>
    <row r="57" spans="1:10">
      <c r="A57" s="26">
        <v>54</v>
      </c>
      <c r="B57" s="76"/>
      <c r="C57" s="76"/>
      <c r="D57" s="102"/>
      <c r="E57" s="76"/>
      <c r="F57" s="63">
        <f t="shared" si="0"/>
        <v>0</v>
      </c>
      <c r="I57" s="77" cm="1">
        <f t="array" ref="I57">_xlfn.IFS(C57="Tam Metin",J57,C57="Özet",J57/2,C57="",0)</f>
        <v>0</v>
      </c>
      <c r="J57" s="77" cm="1">
        <f t="array" ref="J57">_xlfn.IFS(B57="SCIE, SSCI, AHCI Dergi",8,B57="Uluslararası Kongre Bildiri Kitapçığı",4,B57="Ulusal Kongre Bildiri Kitapçığı",2,B57="",0)</f>
        <v>0</v>
      </c>
    </row>
    <row r="58" spans="1:10">
      <c r="A58" s="27">
        <v>55</v>
      </c>
      <c r="B58" s="76"/>
      <c r="C58" s="76"/>
      <c r="D58" s="102"/>
      <c r="E58" s="76"/>
      <c r="F58" s="63">
        <f t="shared" si="0"/>
        <v>0</v>
      </c>
      <c r="I58" s="77" cm="1">
        <f t="array" ref="I58">_xlfn.IFS(C58="Tam Metin",J58,C58="Özet",J58/2,C58="",0)</f>
        <v>0</v>
      </c>
      <c r="J58" s="77" cm="1">
        <f t="array" ref="J58">_xlfn.IFS(B58="SCIE, SSCI, AHCI Dergi",8,B58="Uluslararası Kongre Bildiri Kitapçığı",4,B58="Ulusal Kongre Bildiri Kitapçığı",2,B58="",0)</f>
        <v>0</v>
      </c>
    </row>
    <row r="59" spans="1:10">
      <c r="A59" s="26">
        <v>56</v>
      </c>
      <c r="B59" s="76"/>
      <c r="C59" s="76"/>
      <c r="D59" s="102"/>
      <c r="E59" s="76"/>
      <c r="F59" s="63">
        <f t="shared" si="0"/>
        <v>0</v>
      </c>
      <c r="I59" s="77" cm="1">
        <f t="array" ref="I59">_xlfn.IFS(C59="Tam Metin",J59,C59="Özet",J59/2,C59="",0)</f>
        <v>0</v>
      </c>
      <c r="J59" s="77" cm="1">
        <f t="array" ref="J59">_xlfn.IFS(B59="SCIE, SSCI, AHCI Dergi",8,B59="Uluslararası Kongre Bildiri Kitapçığı",4,B59="Ulusal Kongre Bildiri Kitapçığı",2,B59="",0)</f>
        <v>0</v>
      </c>
    </row>
    <row r="60" spans="1:10">
      <c r="A60" s="26">
        <v>57</v>
      </c>
      <c r="B60" s="76"/>
      <c r="C60" s="76"/>
      <c r="D60" s="102"/>
      <c r="E60" s="76"/>
      <c r="F60" s="63">
        <f t="shared" si="0"/>
        <v>0</v>
      </c>
      <c r="I60" s="77" cm="1">
        <f t="array" ref="I60">_xlfn.IFS(C60="Tam Metin",J60,C60="Özet",J60/2,C60="",0)</f>
        <v>0</v>
      </c>
      <c r="J60" s="77" cm="1">
        <f t="array" ref="J60">_xlfn.IFS(B60="SCIE, SSCI, AHCI Dergi",8,B60="Uluslararası Kongre Bildiri Kitapçığı",4,B60="Ulusal Kongre Bildiri Kitapçığı",2,B60="",0)</f>
        <v>0</v>
      </c>
    </row>
    <row r="61" spans="1:10">
      <c r="A61" s="27">
        <v>58</v>
      </c>
      <c r="B61" s="76"/>
      <c r="C61" s="76"/>
      <c r="D61" s="102"/>
      <c r="E61" s="76"/>
      <c r="F61" s="63">
        <f t="shared" si="0"/>
        <v>0</v>
      </c>
      <c r="I61" s="77" cm="1">
        <f t="array" ref="I61">_xlfn.IFS(C61="Tam Metin",J61,C61="Özet",J61/2,C61="",0)</f>
        <v>0</v>
      </c>
      <c r="J61" s="77" cm="1">
        <f t="array" ref="J61">_xlfn.IFS(B61="SCIE, SSCI, AHCI Dergi",8,B61="Uluslararası Kongre Bildiri Kitapçığı",4,B61="Ulusal Kongre Bildiri Kitapçığı",2,B61="",0)</f>
        <v>0</v>
      </c>
    </row>
    <row r="62" spans="1:10">
      <c r="A62" s="26">
        <v>59</v>
      </c>
      <c r="B62" s="76"/>
      <c r="C62" s="76"/>
      <c r="D62" s="102"/>
      <c r="E62" s="76"/>
      <c r="F62" s="63">
        <f t="shared" si="0"/>
        <v>0</v>
      </c>
      <c r="I62" s="77" cm="1">
        <f t="array" ref="I62">_xlfn.IFS(C62="Tam Metin",J62,C62="Özet",J62/2,C62="",0)</f>
        <v>0</v>
      </c>
      <c r="J62" s="77" cm="1">
        <f t="array" ref="J62">_xlfn.IFS(B62="SCIE, SSCI, AHCI Dergi",8,B62="Uluslararası Kongre Bildiri Kitapçığı",4,B62="Ulusal Kongre Bildiri Kitapçığı",2,B62="",0)</f>
        <v>0</v>
      </c>
    </row>
    <row r="63" spans="1:10">
      <c r="A63" s="26">
        <v>60</v>
      </c>
      <c r="B63" s="76"/>
      <c r="C63" s="76"/>
      <c r="D63" s="102"/>
      <c r="E63" s="76"/>
      <c r="F63" s="63">
        <f t="shared" si="0"/>
        <v>0</v>
      </c>
      <c r="I63" s="77" cm="1">
        <f t="array" ref="I63">_xlfn.IFS(C63="Tam Metin",J63,C63="Özet",J63/2,C63="",0)</f>
        <v>0</v>
      </c>
      <c r="J63" s="77" cm="1">
        <f t="array" ref="J63">_xlfn.IFS(B63="SCIE, SSCI, AHCI Dergi",8,B63="Uluslararası Kongre Bildiri Kitapçığı",4,B63="Ulusal Kongre Bildiri Kitapçığı",2,B63="",0)</f>
        <v>0</v>
      </c>
    </row>
    <row r="64" spans="1:10">
      <c r="A64" s="27">
        <v>61</v>
      </c>
      <c r="B64" s="76"/>
      <c r="C64" s="76"/>
      <c r="D64" s="102"/>
      <c r="E64" s="76"/>
      <c r="F64" s="63">
        <f t="shared" si="0"/>
        <v>0</v>
      </c>
      <c r="I64" s="77" cm="1">
        <f t="array" ref="I64">_xlfn.IFS(C64="Tam Metin",J64,C64="Özet",J64/2,C64="",0)</f>
        <v>0</v>
      </c>
      <c r="J64" s="77" cm="1">
        <f t="array" ref="J64">_xlfn.IFS(B64="SCIE, SSCI, AHCI Dergi",8,B64="Uluslararası Kongre Bildiri Kitapçığı",4,B64="Ulusal Kongre Bildiri Kitapçığı",2,B64="",0)</f>
        <v>0</v>
      </c>
    </row>
    <row r="65" spans="1:10">
      <c r="A65" s="26">
        <v>62</v>
      </c>
      <c r="B65" s="76"/>
      <c r="C65" s="76"/>
      <c r="D65" s="102"/>
      <c r="E65" s="76"/>
      <c r="F65" s="63">
        <f t="shared" si="0"/>
        <v>0</v>
      </c>
      <c r="I65" s="77" cm="1">
        <f t="array" ref="I65">_xlfn.IFS(C65="Tam Metin",J65,C65="Özet",J65/2,C65="",0)</f>
        <v>0</v>
      </c>
      <c r="J65" s="77" cm="1">
        <f t="array" ref="J65">_xlfn.IFS(B65="SCIE, SSCI, AHCI Dergi",8,B65="Uluslararası Kongre Bildiri Kitapçığı",4,B65="Ulusal Kongre Bildiri Kitapçığı",2,B65="",0)</f>
        <v>0</v>
      </c>
    </row>
    <row r="66" spans="1:10">
      <c r="A66" s="26">
        <v>63</v>
      </c>
      <c r="B66" s="76"/>
      <c r="C66" s="76"/>
      <c r="D66" s="102"/>
      <c r="E66" s="76"/>
      <c r="F66" s="63">
        <f t="shared" si="0"/>
        <v>0</v>
      </c>
      <c r="I66" s="77" cm="1">
        <f t="array" ref="I66">_xlfn.IFS(C66="Tam Metin",J66,C66="Özet",J66/2,C66="",0)</f>
        <v>0</v>
      </c>
      <c r="J66" s="77" cm="1">
        <f t="array" ref="J66">_xlfn.IFS(B66="SCIE, SSCI, AHCI Dergi",8,B66="Uluslararası Kongre Bildiri Kitapçığı",4,B66="Ulusal Kongre Bildiri Kitapçığı",2,B66="",0)</f>
        <v>0</v>
      </c>
    </row>
    <row r="67" spans="1:10">
      <c r="A67" s="27">
        <v>64</v>
      </c>
      <c r="B67" s="76"/>
      <c r="C67" s="76"/>
      <c r="D67" s="102"/>
      <c r="E67" s="76"/>
      <c r="F67" s="63">
        <f t="shared" si="0"/>
        <v>0</v>
      </c>
      <c r="I67" s="77" cm="1">
        <f t="array" ref="I67">_xlfn.IFS(C67="Tam Metin",J67,C67="Özet",J67/2,C67="",0)</f>
        <v>0</v>
      </c>
      <c r="J67" s="77" cm="1">
        <f t="array" ref="J67">_xlfn.IFS(B67="SCIE, SSCI, AHCI Dergi",8,B67="Uluslararası Kongre Bildiri Kitapçığı",4,B67="Ulusal Kongre Bildiri Kitapçığı",2,B67="",0)</f>
        <v>0</v>
      </c>
    </row>
    <row r="68" spans="1:10">
      <c r="A68" s="26">
        <v>65</v>
      </c>
      <c r="B68" s="76"/>
      <c r="C68" s="76"/>
      <c r="D68" s="102"/>
      <c r="E68" s="76"/>
      <c r="F68" s="63">
        <f t="shared" si="0"/>
        <v>0</v>
      </c>
      <c r="I68" s="77" cm="1">
        <f t="array" ref="I68">_xlfn.IFS(C68="Tam Metin",J68,C68="Özet",J68/2,C68="",0)</f>
        <v>0</v>
      </c>
      <c r="J68" s="77" cm="1">
        <f t="array" ref="J68">_xlfn.IFS(B68="SCIE, SSCI, AHCI Dergi",8,B68="Uluslararası Kongre Bildiri Kitapçığı",4,B68="Ulusal Kongre Bildiri Kitapçığı",2,B68="",0)</f>
        <v>0</v>
      </c>
    </row>
    <row r="69" spans="1:10">
      <c r="A69" s="26">
        <v>66</v>
      </c>
      <c r="B69" s="76"/>
      <c r="C69" s="76"/>
      <c r="D69" s="102"/>
      <c r="E69" s="76"/>
      <c r="F69" s="63">
        <f t="shared" ref="F69:F100" si="1">I69</f>
        <v>0</v>
      </c>
      <c r="I69" s="77" cm="1">
        <f t="array" ref="I69">_xlfn.IFS(C69="Tam Metin",J69,C69="Özet",J69/2,C69="",0)</f>
        <v>0</v>
      </c>
      <c r="J69" s="77" cm="1">
        <f t="array" ref="J69">_xlfn.IFS(B69="SCIE, SSCI, AHCI Dergi",8,B69="Uluslararası Kongre Bildiri Kitapçığı",4,B69="Ulusal Kongre Bildiri Kitapçığı",2,B69="",0)</f>
        <v>0</v>
      </c>
    </row>
    <row r="70" spans="1:10">
      <c r="A70" s="27">
        <v>67</v>
      </c>
      <c r="B70" s="76"/>
      <c r="C70" s="76"/>
      <c r="D70" s="102"/>
      <c r="E70" s="76"/>
      <c r="F70" s="63">
        <f t="shared" si="1"/>
        <v>0</v>
      </c>
      <c r="I70" s="77" cm="1">
        <f t="array" ref="I70">_xlfn.IFS(C70="Tam Metin",J70,C70="Özet",J70/2,C70="",0)</f>
        <v>0</v>
      </c>
      <c r="J70" s="77" cm="1">
        <f t="array" ref="J70">_xlfn.IFS(B70="SCIE, SSCI, AHCI Dergi",8,B70="Uluslararası Kongre Bildiri Kitapçığı",4,B70="Ulusal Kongre Bildiri Kitapçığı",2,B70="",0)</f>
        <v>0</v>
      </c>
    </row>
    <row r="71" spans="1:10">
      <c r="A71" s="26">
        <v>68</v>
      </c>
      <c r="B71" s="76"/>
      <c r="C71" s="76"/>
      <c r="D71" s="102"/>
      <c r="E71" s="76"/>
      <c r="F71" s="63">
        <f t="shared" si="1"/>
        <v>0</v>
      </c>
      <c r="I71" s="77" cm="1">
        <f t="array" ref="I71">_xlfn.IFS(C71="Tam Metin",J71,C71="Özet",J71/2,C71="",0)</f>
        <v>0</v>
      </c>
      <c r="J71" s="77" cm="1">
        <f t="array" ref="J71">_xlfn.IFS(B71="SCIE, SSCI, AHCI Dergi",8,B71="Uluslararası Kongre Bildiri Kitapçığı",4,B71="Ulusal Kongre Bildiri Kitapçığı",2,B71="",0)</f>
        <v>0</v>
      </c>
    </row>
    <row r="72" spans="1:10">
      <c r="A72" s="26">
        <v>69</v>
      </c>
      <c r="B72" s="76"/>
      <c r="C72" s="76"/>
      <c r="D72" s="102"/>
      <c r="E72" s="76"/>
      <c r="F72" s="63">
        <f t="shared" si="1"/>
        <v>0</v>
      </c>
      <c r="I72" s="77" cm="1">
        <f t="array" ref="I72">_xlfn.IFS(C72="Tam Metin",J72,C72="Özet",J72/2,C72="",0)</f>
        <v>0</v>
      </c>
      <c r="J72" s="77" cm="1">
        <f t="array" ref="J72">_xlfn.IFS(B72="SCIE, SSCI, AHCI Dergi",8,B72="Uluslararası Kongre Bildiri Kitapçığı",4,B72="Ulusal Kongre Bildiri Kitapçığı",2,B72="",0)</f>
        <v>0</v>
      </c>
    </row>
    <row r="73" spans="1:10">
      <c r="A73" s="27">
        <v>70</v>
      </c>
      <c r="B73" s="76"/>
      <c r="C73" s="76"/>
      <c r="D73" s="102"/>
      <c r="E73" s="76"/>
      <c r="F73" s="63">
        <f t="shared" si="1"/>
        <v>0</v>
      </c>
      <c r="I73" s="77" cm="1">
        <f t="array" ref="I73">_xlfn.IFS(C73="Tam Metin",J73,C73="Özet",J73/2,C73="",0)</f>
        <v>0</v>
      </c>
      <c r="J73" s="77" cm="1">
        <f t="array" ref="J73">_xlfn.IFS(B73="SCIE, SSCI, AHCI Dergi",8,B73="Uluslararası Kongre Bildiri Kitapçığı",4,B73="Ulusal Kongre Bildiri Kitapçığı",2,B73="",0)</f>
        <v>0</v>
      </c>
    </row>
    <row r="74" spans="1:10">
      <c r="A74" s="26">
        <v>71</v>
      </c>
      <c r="B74" s="76"/>
      <c r="C74" s="76"/>
      <c r="D74" s="102"/>
      <c r="E74" s="76"/>
      <c r="F74" s="63">
        <f t="shared" si="1"/>
        <v>0</v>
      </c>
      <c r="I74" s="77" cm="1">
        <f t="array" ref="I74">_xlfn.IFS(C74="Tam Metin",J74,C74="Özet",J74/2,C74="",0)</f>
        <v>0</v>
      </c>
      <c r="J74" s="77" cm="1">
        <f t="array" ref="J74">_xlfn.IFS(B74="SCIE, SSCI, AHCI Dergi",8,B74="Uluslararası Kongre Bildiri Kitapçığı",4,B74="Ulusal Kongre Bildiri Kitapçığı",2,B74="",0)</f>
        <v>0</v>
      </c>
    </row>
    <row r="75" spans="1:10">
      <c r="A75" s="26">
        <v>72</v>
      </c>
      <c r="B75" s="76"/>
      <c r="C75" s="76"/>
      <c r="D75" s="102"/>
      <c r="E75" s="76"/>
      <c r="F75" s="63">
        <f t="shared" si="1"/>
        <v>0</v>
      </c>
      <c r="I75" s="77" cm="1">
        <f t="array" ref="I75">_xlfn.IFS(C75="Tam Metin",J75,C75="Özet",J75/2,C75="",0)</f>
        <v>0</v>
      </c>
      <c r="J75" s="77" cm="1">
        <f t="array" ref="J75">_xlfn.IFS(B75="SCIE, SSCI, AHCI Dergi",8,B75="Uluslararası Kongre Bildiri Kitapçığı",4,B75="Ulusal Kongre Bildiri Kitapçığı",2,B75="",0)</f>
        <v>0</v>
      </c>
    </row>
    <row r="76" spans="1:10">
      <c r="A76" s="27">
        <v>73</v>
      </c>
      <c r="B76" s="76"/>
      <c r="C76" s="76"/>
      <c r="D76" s="102"/>
      <c r="E76" s="76"/>
      <c r="F76" s="63">
        <f t="shared" si="1"/>
        <v>0</v>
      </c>
      <c r="I76" s="77" cm="1">
        <f t="array" ref="I76">_xlfn.IFS(C76="Tam Metin",J76,C76="Özet",J76/2,C76="",0)</f>
        <v>0</v>
      </c>
      <c r="J76" s="77" cm="1">
        <f t="array" ref="J76">_xlfn.IFS(B76="SCIE, SSCI, AHCI Dergi",8,B76="Uluslararası Kongre Bildiri Kitapçığı",4,B76="Ulusal Kongre Bildiri Kitapçığı",2,B76="",0)</f>
        <v>0</v>
      </c>
    </row>
    <row r="77" spans="1:10">
      <c r="A77" s="26">
        <v>74</v>
      </c>
      <c r="B77" s="76"/>
      <c r="C77" s="76"/>
      <c r="D77" s="102"/>
      <c r="E77" s="76"/>
      <c r="F77" s="63">
        <f t="shared" si="1"/>
        <v>0</v>
      </c>
      <c r="I77" s="77" cm="1">
        <f t="array" ref="I77">_xlfn.IFS(C77="Tam Metin",J77,C77="Özet",J77/2,C77="",0)</f>
        <v>0</v>
      </c>
      <c r="J77" s="77" cm="1">
        <f t="array" ref="J77">_xlfn.IFS(B77="SCIE, SSCI, AHCI Dergi",8,B77="Uluslararası Kongre Bildiri Kitapçığı",4,B77="Ulusal Kongre Bildiri Kitapçığı",2,B77="",0)</f>
        <v>0</v>
      </c>
    </row>
    <row r="78" spans="1:10">
      <c r="A78" s="26">
        <v>75</v>
      </c>
      <c r="B78" s="76"/>
      <c r="C78" s="76"/>
      <c r="D78" s="102"/>
      <c r="E78" s="76"/>
      <c r="F78" s="63">
        <f t="shared" si="1"/>
        <v>0</v>
      </c>
      <c r="I78" s="77" cm="1">
        <f t="array" ref="I78">_xlfn.IFS(C78="Tam Metin",J78,C78="Özet",J78/2,C78="",0)</f>
        <v>0</v>
      </c>
      <c r="J78" s="77" cm="1">
        <f t="array" ref="J78">_xlfn.IFS(B78="SCIE, SSCI, AHCI Dergi",8,B78="Uluslararası Kongre Bildiri Kitapçığı",4,B78="Ulusal Kongre Bildiri Kitapçığı",2,B78="",0)</f>
        <v>0</v>
      </c>
    </row>
    <row r="79" spans="1:10">
      <c r="A79" s="27">
        <v>76</v>
      </c>
      <c r="B79" s="76"/>
      <c r="C79" s="76"/>
      <c r="D79" s="102"/>
      <c r="E79" s="76"/>
      <c r="F79" s="63">
        <f t="shared" si="1"/>
        <v>0</v>
      </c>
      <c r="I79" s="77" cm="1">
        <f t="array" ref="I79">_xlfn.IFS(C79="Tam Metin",J79,C79="Özet",J79/2,C79="",0)</f>
        <v>0</v>
      </c>
      <c r="J79" s="77" cm="1">
        <f t="array" ref="J79">_xlfn.IFS(B79="SCIE, SSCI, AHCI Dergi",8,B79="Uluslararası Kongre Bildiri Kitapçığı",4,B79="Ulusal Kongre Bildiri Kitapçığı",2,B79="",0)</f>
        <v>0</v>
      </c>
    </row>
    <row r="80" spans="1:10">
      <c r="A80" s="26">
        <v>77</v>
      </c>
      <c r="B80" s="76"/>
      <c r="C80" s="76"/>
      <c r="D80" s="102"/>
      <c r="E80" s="76"/>
      <c r="F80" s="63">
        <f t="shared" si="1"/>
        <v>0</v>
      </c>
      <c r="I80" s="77" cm="1">
        <f t="array" ref="I80">_xlfn.IFS(C80="Tam Metin",J80,C80="Özet",J80/2,C80="",0)</f>
        <v>0</v>
      </c>
      <c r="J80" s="77" cm="1">
        <f t="array" ref="J80">_xlfn.IFS(B80="SCIE, SSCI, AHCI Dergi",8,B80="Uluslararası Kongre Bildiri Kitapçığı",4,B80="Ulusal Kongre Bildiri Kitapçığı",2,B80="",0)</f>
        <v>0</v>
      </c>
    </row>
    <row r="81" spans="1:10">
      <c r="A81" s="26">
        <v>78</v>
      </c>
      <c r="B81" s="76"/>
      <c r="C81" s="76"/>
      <c r="D81" s="102"/>
      <c r="E81" s="76"/>
      <c r="F81" s="63">
        <f t="shared" si="1"/>
        <v>0</v>
      </c>
      <c r="I81" s="77" cm="1">
        <f t="array" ref="I81">_xlfn.IFS(C81="Tam Metin",J81,C81="Özet",J81/2,C81="",0)</f>
        <v>0</v>
      </c>
      <c r="J81" s="77" cm="1">
        <f t="array" ref="J81">_xlfn.IFS(B81="SCIE, SSCI, AHCI Dergi",8,B81="Uluslararası Kongre Bildiri Kitapçığı",4,B81="Ulusal Kongre Bildiri Kitapçığı",2,B81="",0)</f>
        <v>0</v>
      </c>
    </row>
    <row r="82" spans="1:10">
      <c r="A82" s="27">
        <v>79</v>
      </c>
      <c r="B82" s="76"/>
      <c r="C82" s="76"/>
      <c r="D82" s="102"/>
      <c r="E82" s="76"/>
      <c r="F82" s="63">
        <f t="shared" si="1"/>
        <v>0</v>
      </c>
      <c r="I82" s="77" cm="1">
        <f t="array" ref="I82">_xlfn.IFS(C82="Tam Metin",J82,C82="Özet",J82/2,C82="",0)</f>
        <v>0</v>
      </c>
      <c r="J82" s="77" cm="1">
        <f t="array" ref="J82">_xlfn.IFS(B82="SCIE, SSCI, AHCI Dergi",8,B82="Uluslararası Kongre Bildiri Kitapçığı",4,B82="Ulusal Kongre Bildiri Kitapçığı",2,B82="",0)</f>
        <v>0</v>
      </c>
    </row>
    <row r="83" spans="1:10">
      <c r="A83" s="26">
        <v>80</v>
      </c>
      <c r="B83" s="76"/>
      <c r="C83" s="76"/>
      <c r="D83" s="102"/>
      <c r="E83" s="76"/>
      <c r="F83" s="63">
        <f t="shared" si="1"/>
        <v>0</v>
      </c>
      <c r="I83" s="77" cm="1">
        <f t="array" ref="I83">_xlfn.IFS(C83="Tam Metin",J83,C83="Özet",J83/2,C83="",0)</f>
        <v>0</v>
      </c>
      <c r="J83" s="77" cm="1">
        <f t="array" ref="J83">_xlfn.IFS(B83="SCIE, SSCI, AHCI Dergi",8,B83="Uluslararası Kongre Bildiri Kitapçığı",4,B83="Ulusal Kongre Bildiri Kitapçığı",2,B83="",0)</f>
        <v>0</v>
      </c>
    </row>
    <row r="84" spans="1:10">
      <c r="A84" s="26">
        <v>81</v>
      </c>
      <c r="B84" s="76"/>
      <c r="C84" s="76"/>
      <c r="D84" s="102"/>
      <c r="E84" s="76"/>
      <c r="F84" s="63">
        <f t="shared" si="1"/>
        <v>0</v>
      </c>
      <c r="I84" s="77" cm="1">
        <f t="array" ref="I84">_xlfn.IFS(C84="Tam Metin",J84,C84="Özet",J84/2,C84="",0)</f>
        <v>0</v>
      </c>
      <c r="J84" s="77" cm="1">
        <f t="array" ref="J84">_xlfn.IFS(B84="SCIE, SSCI, AHCI Dergi",8,B84="Uluslararası Kongre Bildiri Kitapçığı",4,B84="Ulusal Kongre Bildiri Kitapçığı",2,B84="",0)</f>
        <v>0</v>
      </c>
    </row>
    <row r="85" spans="1:10">
      <c r="A85" s="27">
        <v>82</v>
      </c>
      <c r="B85" s="76"/>
      <c r="C85" s="76"/>
      <c r="D85" s="102"/>
      <c r="E85" s="76"/>
      <c r="F85" s="63">
        <f t="shared" si="1"/>
        <v>0</v>
      </c>
      <c r="I85" s="77" cm="1">
        <f t="array" ref="I85">_xlfn.IFS(C85="Tam Metin",J85,C85="Özet",J85/2,C85="",0)</f>
        <v>0</v>
      </c>
      <c r="J85" s="77" cm="1">
        <f t="array" ref="J85">_xlfn.IFS(B85="SCIE, SSCI, AHCI Dergi",8,B85="Uluslararası Kongre Bildiri Kitapçığı",4,B85="Ulusal Kongre Bildiri Kitapçığı",2,B85="",0)</f>
        <v>0</v>
      </c>
    </row>
    <row r="86" spans="1:10">
      <c r="A86" s="26">
        <v>83</v>
      </c>
      <c r="B86" s="76"/>
      <c r="C86" s="76"/>
      <c r="D86" s="102"/>
      <c r="E86" s="76"/>
      <c r="F86" s="63">
        <f t="shared" si="1"/>
        <v>0</v>
      </c>
      <c r="I86" s="77" cm="1">
        <f t="array" ref="I86">_xlfn.IFS(C86="Tam Metin",J86,C86="Özet",J86/2,C86="",0)</f>
        <v>0</v>
      </c>
      <c r="J86" s="77" cm="1">
        <f t="array" ref="J86">_xlfn.IFS(B86="SCIE, SSCI, AHCI Dergi",8,B86="Uluslararası Kongre Bildiri Kitapçığı",4,B86="Ulusal Kongre Bildiri Kitapçığı",2,B86="",0)</f>
        <v>0</v>
      </c>
    </row>
    <row r="87" spans="1:10">
      <c r="A87" s="26">
        <v>84</v>
      </c>
      <c r="B87" s="76"/>
      <c r="C87" s="76"/>
      <c r="D87" s="102"/>
      <c r="E87" s="76"/>
      <c r="F87" s="63">
        <f t="shared" si="1"/>
        <v>0</v>
      </c>
      <c r="I87" s="77" cm="1">
        <f t="array" ref="I87">_xlfn.IFS(C87="Tam Metin",J87,C87="Özet",J87/2,C87="",0)</f>
        <v>0</v>
      </c>
      <c r="J87" s="77" cm="1">
        <f t="array" ref="J87">_xlfn.IFS(B87="SCIE, SSCI, AHCI Dergi",8,B87="Uluslararası Kongre Bildiri Kitapçığı",4,B87="Ulusal Kongre Bildiri Kitapçığı",2,B87="",0)</f>
        <v>0</v>
      </c>
    </row>
    <row r="88" spans="1:10">
      <c r="A88" s="27">
        <v>85</v>
      </c>
      <c r="B88" s="76"/>
      <c r="C88" s="76"/>
      <c r="D88" s="102"/>
      <c r="E88" s="76"/>
      <c r="F88" s="63">
        <f t="shared" si="1"/>
        <v>0</v>
      </c>
      <c r="I88" s="77" cm="1">
        <f t="array" ref="I88">_xlfn.IFS(C88="Tam Metin",J88,C88="Özet",J88/2,C88="",0)</f>
        <v>0</v>
      </c>
      <c r="J88" s="77" cm="1">
        <f t="array" ref="J88">_xlfn.IFS(B88="SCIE, SSCI, AHCI Dergi",8,B88="Uluslararası Kongre Bildiri Kitapçığı",4,B88="Ulusal Kongre Bildiri Kitapçığı",2,B88="",0)</f>
        <v>0</v>
      </c>
    </row>
    <row r="89" spans="1:10">
      <c r="A89" s="26">
        <v>86</v>
      </c>
      <c r="B89" s="76"/>
      <c r="C89" s="76"/>
      <c r="D89" s="102"/>
      <c r="E89" s="76"/>
      <c r="F89" s="63">
        <f t="shared" si="1"/>
        <v>0</v>
      </c>
      <c r="I89" s="77" cm="1">
        <f t="array" ref="I89">_xlfn.IFS(C89="Tam Metin",J89,C89="Özet",J89/2,C89="",0)</f>
        <v>0</v>
      </c>
      <c r="J89" s="77" cm="1">
        <f t="array" ref="J89">_xlfn.IFS(B89="SCIE, SSCI, AHCI Dergi",8,B89="Uluslararası Kongre Bildiri Kitapçığı",4,B89="Ulusal Kongre Bildiri Kitapçığı",2,B89="",0)</f>
        <v>0</v>
      </c>
    </row>
    <row r="90" spans="1:10">
      <c r="A90" s="26">
        <v>87</v>
      </c>
      <c r="B90" s="76"/>
      <c r="C90" s="76"/>
      <c r="D90" s="102"/>
      <c r="E90" s="76"/>
      <c r="F90" s="63">
        <f t="shared" si="1"/>
        <v>0</v>
      </c>
      <c r="I90" s="77" cm="1">
        <f t="array" ref="I90">_xlfn.IFS(C90="Tam Metin",J90,C90="Özet",J90/2,C90="",0)</f>
        <v>0</v>
      </c>
      <c r="J90" s="77" cm="1">
        <f t="array" ref="J90">_xlfn.IFS(B90="SCIE, SSCI, AHCI Dergi",8,B90="Uluslararası Kongre Bildiri Kitapçığı",4,B90="Ulusal Kongre Bildiri Kitapçığı",2,B90="",0)</f>
        <v>0</v>
      </c>
    </row>
    <row r="91" spans="1:10">
      <c r="A91" s="27">
        <v>88</v>
      </c>
      <c r="B91" s="76"/>
      <c r="C91" s="76"/>
      <c r="D91" s="102"/>
      <c r="E91" s="76"/>
      <c r="F91" s="63">
        <f t="shared" si="1"/>
        <v>0</v>
      </c>
      <c r="I91" s="77" cm="1">
        <f t="array" ref="I91">_xlfn.IFS(C91="Tam Metin",J91,C91="Özet",J91/2,C91="",0)</f>
        <v>0</v>
      </c>
      <c r="J91" s="77" cm="1">
        <f t="array" ref="J91">_xlfn.IFS(B91="SCIE, SSCI, AHCI Dergi",8,B91="Uluslararası Kongre Bildiri Kitapçığı",4,B91="Ulusal Kongre Bildiri Kitapçığı",2,B91="",0)</f>
        <v>0</v>
      </c>
    </row>
    <row r="92" spans="1:10">
      <c r="A92" s="26">
        <v>89</v>
      </c>
      <c r="B92" s="76"/>
      <c r="C92" s="76"/>
      <c r="D92" s="102"/>
      <c r="E92" s="76"/>
      <c r="F92" s="63">
        <f t="shared" si="1"/>
        <v>0</v>
      </c>
      <c r="I92" s="77" cm="1">
        <f t="array" ref="I92">_xlfn.IFS(C92="Tam Metin",J92,C92="Özet",J92/2,C92="",0)</f>
        <v>0</v>
      </c>
      <c r="J92" s="77" cm="1">
        <f t="array" ref="J92">_xlfn.IFS(B92="SCIE, SSCI, AHCI Dergi",8,B92="Uluslararası Kongre Bildiri Kitapçığı",4,B92="Ulusal Kongre Bildiri Kitapçığı",2,B92="",0)</f>
        <v>0</v>
      </c>
    </row>
    <row r="93" spans="1:10">
      <c r="A93" s="26">
        <v>90</v>
      </c>
      <c r="B93" s="76"/>
      <c r="C93" s="76"/>
      <c r="D93" s="102"/>
      <c r="E93" s="76"/>
      <c r="F93" s="63">
        <f t="shared" si="1"/>
        <v>0</v>
      </c>
      <c r="I93" s="77" cm="1">
        <f t="array" ref="I93">_xlfn.IFS(C93="Tam Metin",J93,C93="Özet",J93/2,C93="",0)</f>
        <v>0</v>
      </c>
      <c r="J93" s="77" cm="1">
        <f t="array" ref="J93">_xlfn.IFS(B93="SCIE, SSCI, AHCI Dergi",8,B93="Uluslararası Kongre Bildiri Kitapçığı",4,B93="Ulusal Kongre Bildiri Kitapçığı",2,B93="",0)</f>
        <v>0</v>
      </c>
    </row>
    <row r="94" spans="1:10">
      <c r="A94" s="27">
        <v>91</v>
      </c>
      <c r="B94" s="76"/>
      <c r="C94" s="76"/>
      <c r="D94" s="102"/>
      <c r="E94" s="76"/>
      <c r="F94" s="63">
        <f t="shared" si="1"/>
        <v>0</v>
      </c>
      <c r="I94" s="77" cm="1">
        <f t="array" ref="I94">_xlfn.IFS(C94="Tam Metin",J94,C94="Özet",J94/2,C94="",0)</f>
        <v>0</v>
      </c>
      <c r="J94" s="77" cm="1">
        <f t="array" ref="J94">_xlfn.IFS(B94="SCIE, SSCI, AHCI Dergi",8,B94="Uluslararası Kongre Bildiri Kitapçığı",4,B94="Ulusal Kongre Bildiri Kitapçığı",2,B94="",0)</f>
        <v>0</v>
      </c>
    </row>
    <row r="95" spans="1:10">
      <c r="A95" s="26">
        <v>92</v>
      </c>
      <c r="B95" s="76"/>
      <c r="C95" s="76"/>
      <c r="D95" s="102"/>
      <c r="E95" s="76"/>
      <c r="F95" s="63">
        <f t="shared" si="1"/>
        <v>0</v>
      </c>
      <c r="I95" s="77" cm="1">
        <f t="array" ref="I95">_xlfn.IFS(C95="Tam Metin",J95,C95="Özet",J95/2,C95="",0)</f>
        <v>0</v>
      </c>
      <c r="J95" s="77" cm="1">
        <f t="array" ref="J95">_xlfn.IFS(B95="SCIE, SSCI, AHCI Dergi",8,B95="Uluslararası Kongre Bildiri Kitapçığı",4,B95="Ulusal Kongre Bildiri Kitapçığı",2,B95="",0)</f>
        <v>0</v>
      </c>
    </row>
    <row r="96" spans="1:10">
      <c r="A96" s="26">
        <v>93</v>
      </c>
      <c r="B96" s="76"/>
      <c r="C96" s="76"/>
      <c r="D96" s="102"/>
      <c r="E96" s="76"/>
      <c r="F96" s="63">
        <f t="shared" si="1"/>
        <v>0</v>
      </c>
      <c r="I96" s="77" cm="1">
        <f t="array" ref="I96">_xlfn.IFS(C96="Tam Metin",J96,C96="Özet",J96/2,C96="",0)</f>
        <v>0</v>
      </c>
      <c r="J96" s="77" cm="1">
        <f t="array" ref="J96">_xlfn.IFS(B96="SCIE, SSCI, AHCI Dergi",8,B96="Uluslararası Kongre Bildiri Kitapçığı",4,B96="Ulusal Kongre Bildiri Kitapçığı",2,B96="",0)</f>
        <v>0</v>
      </c>
    </row>
    <row r="97" spans="1:10">
      <c r="A97" s="27">
        <v>94</v>
      </c>
      <c r="B97" s="76"/>
      <c r="C97" s="76"/>
      <c r="D97" s="102"/>
      <c r="E97" s="76"/>
      <c r="F97" s="63">
        <f t="shared" si="1"/>
        <v>0</v>
      </c>
      <c r="I97" s="77" cm="1">
        <f t="array" ref="I97">_xlfn.IFS(C97="Tam Metin",J97,C97="Özet",J97/2,C97="",0)</f>
        <v>0</v>
      </c>
      <c r="J97" s="77" cm="1">
        <f t="array" ref="J97">_xlfn.IFS(B97="SCIE, SSCI, AHCI Dergi",8,B97="Uluslararası Kongre Bildiri Kitapçığı",4,B97="Ulusal Kongre Bildiri Kitapçığı",2,B97="",0)</f>
        <v>0</v>
      </c>
    </row>
    <row r="98" spans="1:10">
      <c r="A98" s="26">
        <v>95</v>
      </c>
      <c r="B98" s="76"/>
      <c r="C98" s="76"/>
      <c r="D98" s="102"/>
      <c r="E98" s="76"/>
      <c r="F98" s="63">
        <f t="shared" si="1"/>
        <v>0</v>
      </c>
      <c r="I98" s="77" cm="1">
        <f t="array" ref="I98">_xlfn.IFS(C98="Tam Metin",J98,C98="Özet",J98/2,C98="",0)</f>
        <v>0</v>
      </c>
      <c r="J98" s="77" cm="1">
        <f t="array" ref="J98">_xlfn.IFS(B98="SCIE, SSCI, AHCI Dergi",8,B98="Uluslararası Kongre Bildiri Kitapçığı",4,B98="Ulusal Kongre Bildiri Kitapçığı",2,B98="",0)</f>
        <v>0</v>
      </c>
    </row>
    <row r="99" spans="1:10">
      <c r="A99" s="26">
        <v>96</v>
      </c>
      <c r="B99" s="76"/>
      <c r="C99" s="76"/>
      <c r="D99" s="102"/>
      <c r="E99" s="76"/>
      <c r="F99" s="63">
        <f t="shared" si="1"/>
        <v>0</v>
      </c>
      <c r="I99" s="77" cm="1">
        <f t="array" ref="I99">_xlfn.IFS(C99="Tam Metin",J99,C99="Özet",J99/2,C99="",0)</f>
        <v>0</v>
      </c>
      <c r="J99" s="77" cm="1">
        <f t="array" ref="J99">_xlfn.IFS(B99="SCIE, SSCI, AHCI Dergi",8,B99="Uluslararası Kongre Bildiri Kitapçığı",4,B99="Ulusal Kongre Bildiri Kitapçığı",2,B99="",0)</f>
        <v>0</v>
      </c>
    </row>
    <row r="100" spans="1:10">
      <c r="A100" s="27">
        <v>97</v>
      </c>
      <c r="B100" s="76"/>
      <c r="C100" s="76"/>
      <c r="D100" s="102"/>
      <c r="E100" s="76"/>
      <c r="F100" s="63">
        <f t="shared" si="1"/>
        <v>0</v>
      </c>
      <c r="I100" s="77" cm="1">
        <f t="array" ref="I100">_xlfn.IFS(C100="Tam Metin",J100,C100="Özet",J100/2,C100="",0)</f>
        <v>0</v>
      </c>
      <c r="J100" s="77" cm="1">
        <f t="array" ref="J100">_xlfn.IFS(B100="SCIE, SSCI, AHCI Dergi",8,B100="Uluslararası Kongre Bildiri Kitapçığı",4,B100="Ulusal Kongre Bildiri Kitapçığı",2,B100="",0)</f>
        <v>0</v>
      </c>
    </row>
    <row r="101" spans="1:10">
      <c r="A101" s="26">
        <v>98</v>
      </c>
      <c r="B101" s="76"/>
      <c r="C101" s="76"/>
      <c r="D101" s="102"/>
      <c r="E101" s="76"/>
      <c r="F101" s="63"/>
    </row>
  </sheetData>
  <sheetProtection algorithmName="SHA-512" hashValue="Plv0d/T5PZC2/bYaYv3aEqcQH9eqzDB/ooPBao1Q7XD9IWaaZocCGOAzq1YI9ngkFWT/23+N8/sI+yPucpsQaw==" saltValue="W8/oRxf7fYpFMMR3c84SOA==" spinCount="100000" sheet="1" objects="1" scenarios="1"/>
  <dataConsolidate/>
  <mergeCells count="2">
    <mergeCell ref="A1:E1"/>
    <mergeCell ref="A2:E2"/>
  </mergeCells>
  <dataValidations count="2">
    <dataValidation type="list" allowBlank="1" showInputMessage="1" showErrorMessage="1" sqref="C4:C101" xr:uid="{8FA56C09-FDC3-734F-9669-1086BA01CB5A}">
      <formula1>$L$25:$L$26</formula1>
    </dataValidation>
    <dataValidation type="list" allowBlank="1" showInputMessage="1" showErrorMessage="1" sqref="B4:B101" xr:uid="{B25B5387-F197-B04B-BD83-10EB3727F987}">
      <formula1>$L$7:$L$9</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C4A6C599-7F0B-9043-A974-53A4378A3919}">
          <x14:formula1>
            <xm:f>'Aday Bilgileri'!#REF!</xm:f>
          </x14:formula1>
          <xm:sqref>B102:D102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2EADA-1A3C-404A-B3F2-9E9709A8D22A}">
  <dimension ref="A1:P102"/>
  <sheetViews>
    <sheetView topLeftCell="B1" zoomScale="90" zoomScaleNormal="90" workbookViewId="0">
      <selection activeCell="B5" sqref="B5"/>
    </sheetView>
  </sheetViews>
  <sheetFormatPr defaultColWidth="11.25" defaultRowHeight="15.75"/>
  <cols>
    <col min="1" max="1" width="9" style="25" customWidth="1"/>
    <col min="2" max="2" width="42" style="6" customWidth="1"/>
    <col min="3" max="3" width="22.25" style="6" customWidth="1"/>
    <col min="4" max="4" width="32.75" style="6" customWidth="1"/>
    <col min="5" max="5" width="26.5" style="6" customWidth="1"/>
    <col min="6" max="6" width="31.5" style="6" customWidth="1"/>
    <col min="7" max="7" width="19.75" style="6" customWidth="1"/>
    <col min="8" max="8" width="15.25" style="1" customWidth="1"/>
    <col min="10" max="10" width="10.75" style="89"/>
    <col min="11" max="11" width="10.75" style="77"/>
    <col min="12" max="12" width="24.25" style="60" customWidth="1"/>
    <col min="13" max="13" width="19.75" style="53" customWidth="1"/>
    <col min="14" max="15" width="10.75" style="77"/>
    <col min="16" max="16" width="10.75" style="89"/>
  </cols>
  <sheetData>
    <row r="1" spans="1:16" ht="45" customHeight="1" thickBot="1">
      <c r="A1" s="179" t="s">
        <v>99</v>
      </c>
      <c r="B1" s="180"/>
      <c r="C1" s="180"/>
      <c r="D1" s="180"/>
      <c r="E1" s="180"/>
      <c r="F1" s="180"/>
      <c r="G1" s="187"/>
      <c r="H1" s="66" t="s">
        <v>144</v>
      </c>
    </row>
    <row r="2" spans="1:16" ht="45" customHeight="1">
      <c r="A2" s="198" t="s">
        <v>102</v>
      </c>
      <c r="B2" s="198"/>
      <c r="C2" s="198"/>
      <c r="D2" s="198"/>
      <c r="E2" s="199"/>
      <c r="F2" s="94" t="s">
        <v>100</v>
      </c>
      <c r="G2" s="74" t="s">
        <v>98</v>
      </c>
      <c r="H2" s="195">
        <f>SUM(H4:H101)+K2+K3</f>
        <v>0</v>
      </c>
      <c r="I2" s="77">
        <f>H2</f>
        <v>0</v>
      </c>
      <c r="K2" s="77" cm="1">
        <f t="array" ref="K2">_xlfn.IFS(G2="Var",10,G2="Yok",0,G2="",0)</f>
        <v>0</v>
      </c>
    </row>
    <row r="3" spans="1:16" ht="45" customHeight="1">
      <c r="A3" s="181"/>
      <c r="B3" s="181"/>
      <c r="C3" s="181"/>
      <c r="D3" s="181"/>
      <c r="E3" s="200"/>
      <c r="F3" s="95" t="s">
        <v>101</v>
      </c>
      <c r="G3" s="75" t="s">
        <v>98</v>
      </c>
      <c r="H3" s="196"/>
      <c r="K3" s="77" cm="1">
        <f t="array" ref="K3">_xlfn.IFS(G3="Var",10,G3="Yok",0,G3="",0)</f>
        <v>0</v>
      </c>
      <c r="L3" s="40"/>
      <c r="M3" s="40" t="s">
        <v>79</v>
      </c>
    </row>
    <row r="4" spans="1:16" s="16" customFormat="1" ht="37.9" customHeight="1">
      <c r="A4" s="30" t="s">
        <v>46</v>
      </c>
      <c r="B4" s="31" t="s">
        <v>94</v>
      </c>
      <c r="C4" s="32" t="s">
        <v>107</v>
      </c>
      <c r="D4" s="32" t="s">
        <v>106</v>
      </c>
      <c r="E4" s="184" t="s">
        <v>103</v>
      </c>
      <c r="F4" s="185"/>
      <c r="G4" s="186"/>
      <c r="H4" s="44" t="s">
        <v>129</v>
      </c>
      <c r="J4" s="91"/>
      <c r="K4" s="78"/>
      <c r="L4" s="40"/>
      <c r="M4" s="40" t="s">
        <v>118</v>
      </c>
      <c r="N4" s="78"/>
      <c r="O4" s="78"/>
      <c r="P4" s="91"/>
    </row>
    <row r="5" spans="1:16" ht="36" customHeight="1">
      <c r="A5" s="26">
        <v>1</v>
      </c>
      <c r="B5" s="76"/>
      <c r="C5" s="76"/>
      <c r="D5" s="76"/>
      <c r="E5" s="183"/>
      <c r="F5" s="183"/>
      <c r="G5" s="183"/>
      <c r="H5" s="63">
        <f>K5</f>
        <v>0</v>
      </c>
      <c r="K5" s="77" cm="1">
        <f t="array" ref="K5">_xlfn.IFS(B5="Akredite Birimde Ders",C5*5,B5="Yabancı Dilde Ders",C5*5,B5="Ortak Diploma Programında Ders",C5*5,B5="Akreditasyon Komisyonunda Görev",D5*30,B5="",0)</f>
        <v>0</v>
      </c>
      <c r="L5" s="40"/>
      <c r="M5" s="40" t="s">
        <v>119</v>
      </c>
    </row>
    <row r="6" spans="1:16" ht="36" customHeight="1">
      <c r="A6" s="27">
        <v>2</v>
      </c>
      <c r="B6" s="76"/>
      <c r="C6" s="76"/>
      <c r="D6" s="76"/>
      <c r="E6" s="183"/>
      <c r="F6" s="183"/>
      <c r="G6" s="183"/>
      <c r="H6" s="63">
        <f t="shared" ref="H6:H69" si="0">K6</f>
        <v>0</v>
      </c>
      <c r="K6" s="77" cm="1">
        <f t="array" ref="K6">_xlfn.IFS(B6="Akredite Birimde Ders",C6*5,B6="Yabancı Dilde Ders",C6*5,B6="Ortak Diploma Programında Ders",C6*5,B6="Akreditasyon Komisyonunda Görev",D6*30,B6="",0)</f>
        <v>0</v>
      </c>
      <c r="L6" s="40"/>
      <c r="M6" s="42"/>
    </row>
    <row r="7" spans="1:16" ht="36" customHeight="1">
      <c r="A7" s="26">
        <v>3</v>
      </c>
      <c r="B7" s="76"/>
      <c r="C7" s="76"/>
      <c r="D7" s="76"/>
      <c r="E7" s="183"/>
      <c r="F7" s="183"/>
      <c r="G7" s="183"/>
      <c r="H7" s="63">
        <f t="shared" si="0"/>
        <v>0</v>
      </c>
      <c r="I7" s="28"/>
      <c r="J7" s="92"/>
      <c r="K7" s="77" cm="1">
        <f t="array" ref="K7">_xlfn.IFS(B7="Akredite Birimde Ders",C7*5,B7="Yabancı Dilde Ders",C7*5,B7="Ortak Diploma Programında Ders",C7*5,B7="Akreditasyon Komisyonunda Görev",D7*30,B7="",0)</f>
        <v>0</v>
      </c>
      <c r="L7" s="40" t="s">
        <v>97</v>
      </c>
      <c r="M7" s="42" t="s">
        <v>86</v>
      </c>
    </row>
    <row r="8" spans="1:16" ht="36" customHeight="1">
      <c r="A8" s="27">
        <v>4</v>
      </c>
      <c r="B8" s="76"/>
      <c r="C8" s="76"/>
      <c r="D8" s="76"/>
      <c r="E8" s="183"/>
      <c r="F8" s="183"/>
      <c r="G8" s="183"/>
      <c r="H8" s="63">
        <f t="shared" si="0"/>
        <v>0</v>
      </c>
      <c r="K8" s="77" cm="1">
        <f t="array" ref="K8">_xlfn.IFS(B8="Akredite Birimde Ders",C8*5,B8="Yabancı Dilde Ders",C8*5,B8="Ortak Diploma Programında Ders",C8*5,B8="Akreditasyon Komisyonunda Görev",D8*30,B8="",0)</f>
        <v>0</v>
      </c>
      <c r="L8" s="61" t="s">
        <v>98</v>
      </c>
      <c r="M8" s="42" t="s">
        <v>172</v>
      </c>
    </row>
    <row r="9" spans="1:16" ht="36" customHeight="1">
      <c r="A9" s="26">
        <v>5</v>
      </c>
      <c r="B9" s="76"/>
      <c r="C9" s="76"/>
      <c r="D9" s="76"/>
      <c r="E9" s="183"/>
      <c r="F9" s="183"/>
      <c r="G9" s="183"/>
      <c r="H9" s="63">
        <f t="shared" si="0"/>
        <v>0</v>
      </c>
      <c r="K9" s="77" cm="1">
        <f t="array" ref="K9">_xlfn.IFS(B9="Akredite Birimde Ders",C9*5,B9="Yabancı Dilde Ders",C9*5,B9="Ortak Diploma Programında Ders",C9*5,B9="Akreditasyon Komisyonunda Görev",D9*30,B9="",0)</f>
        <v>0</v>
      </c>
      <c r="L9" s="40"/>
      <c r="M9" s="42" t="s">
        <v>173</v>
      </c>
    </row>
    <row r="10" spans="1:16" ht="36" customHeight="1">
      <c r="A10" s="27">
        <v>6</v>
      </c>
      <c r="B10" s="76"/>
      <c r="C10" s="76"/>
      <c r="D10" s="76"/>
      <c r="E10" s="183"/>
      <c r="F10" s="183"/>
      <c r="G10" s="183"/>
      <c r="H10" s="63">
        <f t="shared" si="0"/>
        <v>0</v>
      </c>
      <c r="K10" s="77" cm="1">
        <f t="array" ref="K10">_xlfn.IFS(B10="Akredite Birimde Ders",C10*5,B10="Yabancı Dilde Ders",C10*5,B10="Ortak Diploma Programında Ders",C10*5,B10="Akreditasyon Komisyonunda Görev",D10*30,B10="",0)</f>
        <v>0</v>
      </c>
      <c r="L10" s="40" t="s">
        <v>49</v>
      </c>
      <c r="M10" s="42" t="s">
        <v>5</v>
      </c>
    </row>
    <row r="11" spans="1:16" ht="36" customHeight="1">
      <c r="A11" s="26">
        <v>7</v>
      </c>
      <c r="B11" s="76"/>
      <c r="C11" s="76"/>
      <c r="D11" s="76"/>
      <c r="E11" s="183"/>
      <c r="F11" s="183"/>
      <c r="G11" s="183"/>
      <c r="H11" s="63">
        <f t="shared" si="0"/>
        <v>0</v>
      </c>
      <c r="K11" s="77" cm="1">
        <f t="array" ref="K11">_xlfn.IFS(B11="Akredite Birimde Ders",C11*5,B11="Yabancı Dilde Ders",C11*5,B11="Ortak Diploma Programında Ders",C11*5,B11="Akreditasyon Komisyonunda Görev",D11*30,B11="",0)</f>
        <v>0</v>
      </c>
      <c r="L11" s="40" t="s">
        <v>21</v>
      </c>
      <c r="M11" s="42" t="s">
        <v>6</v>
      </c>
    </row>
    <row r="12" spans="1:16" ht="36" customHeight="1">
      <c r="A12" s="27">
        <v>8</v>
      </c>
      <c r="B12" s="76"/>
      <c r="C12" s="76"/>
      <c r="D12" s="76"/>
      <c r="E12" s="183"/>
      <c r="F12" s="183"/>
      <c r="G12" s="183"/>
      <c r="H12" s="63">
        <f t="shared" si="0"/>
        <v>0</v>
      </c>
      <c r="K12" s="77" cm="1">
        <f t="array" ref="K12">_xlfn.IFS(B12="Akredite Birimde Ders",C12*5,B12="Yabancı Dilde Ders",C12*5,B12="Ortak Diploma Programında Ders",C12*5,B12="Akreditasyon Komisyonunda Görev",D12*30,B12="",0)</f>
        <v>0</v>
      </c>
      <c r="L12" s="40" t="s">
        <v>22</v>
      </c>
      <c r="M12" s="42" t="s">
        <v>7</v>
      </c>
    </row>
    <row r="13" spans="1:16" ht="36" customHeight="1">
      <c r="A13" s="26">
        <v>9</v>
      </c>
      <c r="B13" s="76"/>
      <c r="C13" s="76"/>
      <c r="D13" s="76"/>
      <c r="E13" s="183"/>
      <c r="F13" s="183"/>
      <c r="G13" s="183"/>
      <c r="H13" s="63">
        <f t="shared" si="0"/>
        <v>0</v>
      </c>
      <c r="K13" s="77" cm="1">
        <f t="array" ref="K13">_xlfn.IFS(B13="Akredite Birimde Ders",C13*5,B13="Yabancı Dilde Ders",C13*5,B13="Ortak Diploma Programında Ders",C13*5,B13="Akreditasyon Komisyonunda Görev",D13*30,B13="",0)</f>
        <v>0</v>
      </c>
      <c r="L13" s="40" t="s">
        <v>50</v>
      </c>
      <c r="M13" s="42" t="s">
        <v>8</v>
      </c>
    </row>
    <row r="14" spans="1:16" ht="36" customHeight="1">
      <c r="A14" s="27">
        <v>10</v>
      </c>
      <c r="B14" s="76"/>
      <c r="C14" s="76"/>
      <c r="D14" s="76"/>
      <c r="E14" s="183"/>
      <c r="F14" s="183"/>
      <c r="G14" s="183"/>
      <c r="H14" s="63">
        <f t="shared" si="0"/>
        <v>0</v>
      </c>
      <c r="K14" s="77" cm="1">
        <f t="array" ref="K14">_xlfn.IFS(B14="Akredite Birimde Ders",C14*5,B14="Yabancı Dilde Ders",C14*5,B14="Ortak Diploma Programında Ders",C14*5,B14="Akreditasyon Komisyonunda Görev",D14*30,B14="",0)</f>
        <v>0</v>
      </c>
      <c r="L14" s="40"/>
      <c r="M14" s="53" t="s">
        <v>9</v>
      </c>
    </row>
    <row r="15" spans="1:16" ht="36" customHeight="1">
      <c r="A15" s="26">
        <v>11</v>
      </c>
      <c r="B15" s="76"/>
      <c r="C15" s="76"/>
      <c r="D15" s="76"/>
      <c r="E15" s="183"/>
      <c r="F15" s="183"/>
      <c r="G15" s="183"/>
      <c r="H15" s="63">
        <f t="shared" si="0"/>
        <v>0</v>
      </c>
      <c r="K15" s="77" cm="1">
        <f t="array" ref="K15">_xlfn.IFS(B15="Akredite Birimde Ders",C15*5,B15="Yabancı Dilde Ders",C15*5,B15="Ortak Diploma Programında Ders",C15*5,B15="Akreditasyon Komisyonunda Görev",D15*30,B15="",0)</f>
        <v>0</v>
      </c>
      <c r="L15" s="40" t="s">
        <v>174</v>
      </c>
      <c r="M15" s="42" t="s">
        <v>11</v>
      </c>
    </row>
    <row r="16" spans="1:16" ht="36" customHeight="1">
      <c r="A16" s="27">
        <v>12</v>
      </c>
      <c r="B16" s="76"/>
      <c r="C16" s="76"/>
      <c r="D16" s="76"/>
      <c r="E16" s="183"/>
      <c r="F16" s="183"/>
      <c r="G16" s="183"/>
      <c r="H16" s="63">
        <f t="shared" si="0"/>
        <v>0</v>
      </c>
      <c r="K16" s="77" cm="1">
        <f t="array" ref="K16">_xlfn.IFS(B16="Akredite Birimde Ders",C16*5,B16="Yabancı Dilde Ders",C16*5,B16="Ortak Diploma Programında Ders",C16*5,B16="Akreditasyon Komisyonunda Görev",D16*30,B16="",0)</f>
        <v>0</v>
      </c>
      <c r="L16" s="40" t="s">
        <v>95</v>
      </c>
      <c r="M16" s="42" t="s">
        <v>13</v>
      </c>
    </row>
    <row r="17" spans="1:13" ht="36" customHeight="1">
      <c r="A17" s="26">
        <v>13</v>
      </c>
      <c r="B17" s="76"/>
      <c r="C17" s="76"/>
      <c r="D17" s="76"/>
      <c r="E17" s="183"/>
      <c r="F17" s="183"/>
      <c r="G17" s="183"/>
      <c r="H17" s="63">
        <f t="shared" si="0"/>
        <v>0</v>
      </c>
      <c r="K17" s="77" cm="1">
        <f t="array" ref="K17">_xlfn.IFS(B17="Akredite Birimde Ders",C17*5,B17="Yabancı Dilde Ders",C17*5,B17="Ortak Diploma Programında Ders",C17*5,B17="Akreditasyon Komisyonunda Görev",D17*30,B17="",0)</f>
        <v>0</v>
      </c>
      <c r="L17" s="40" t="s">
        <v>104</v>
      </c>
      <c r="M17" s="42"/>
    </row>
    <row r="18" spans="1:13" ht="36" customHeight="1">
      <c r="A18" s="27">
        <v>14</v>
      </c>
      <c r="B18" s="76"/>
      <c r="C18" s="76"/>
      <c r="D18" s="76"/>
      <c r="E18" s="183"/>
      <c r="F18" s="183"/>
      <c r="G18" s="183"/>
      <c r="H18" s="63">
        <f t="shared" si="0"/>
        <v>0</v>
      </c>
      <c r="K18" s="77" cm="1">
        <f t="array" ref="K18">_xlfn.IFS(B18="Akredite Birimde Ders",C18*5,B18="Yabancı Dilde Ders",C18*5,B18="Ortak Diploma Programında Ders",C18*5,B18="Akreditasyon Komisyonunda Görev",D18*30,B18="",0)</f>
        <v>0</v>
      </c>
      <c r="L18" s="40" t="s">
        <v>105</v>
      </c>
      <c r="M18" s="42"/>
    </row>
    <row r="19" spans="1:13" ht="36" customHeight="1">
      <c r="A19" s="26">
        <v>15</v>
      </c>
      <c r="B19" s="76"/>
      <c r="C19" s="76"/>
      <c r="D19" s="76"/>
      <c r="E19" s="183"/>
      <c r="F19" s="183"/>
      <c r="G19" s="183"/>
      <c r="H19" s="63">
        <f t="shared" si="0"/>
        <v>0</v>
      </c>
      <c r="K19" s="77" cm="1">
        <f t="array" ref="K19">_xlfn.IFS(B19="Akredite Birimde Ders",C19*5,B19="Yabancı Dilde Ders",C19*5,B19="Ortak Diploma Programında Ders",C19*5,B19="Akreditasyon Komisyonunda Görev",D19*30,B19="",0)</f>
        <v>0</v>
      </c>
      <c r="L19" s="40" t="s">
        <v>24</v>
      </c>
      <c r="M19" s="40" t="s">
        <v>11</v>
      </c>
    </row>
    <row r="20" spans="1:13" ht="36" customHeight="1">
      <c r="A20" s="27">
        <v>16</v>
      </c>
      <c r="B20" s="76"/>
      <c r="C20" s="76"/>
      <c r="D20" s="76"/>
      <c r="E20" s="183"/>
      <c r="F20" s="183"/>
      <c r="G20" s="183"/>
      <c r="H20" s="63">
        <f t="shared" si="0"/>
        <v>0</v>
      </c>
      <c r="K20" s="77" cm="1">
        <f t="array" ref="K20">_xlfn.IFS(B20="Akredite Birimde Ders",C20*5,B20="Yabancı Dilde Ders",C20*5,B20="Ortak Diploma Programında Ders",C20*5,B20="Akreditasyon Komisyonunda Görev",D20*30,B20="",0)</f>
        <v>0</v>
      </c>
      <c r="L20" s="40" t="s">
        <v>23</v>
      </c>
      <c r="M20" s="40" t="s">
        <v>13</v>
      </c>
    </row>
    <row r="21" spans="1:13" ht="36" customHeight="1">
      <c r="A21" s="26">
        <v>17</v>
      </c>
      <c r="B21" s="76"/>
      <c r="C21" s="76"/>
      <c r="D21" s="76"/>
      <c r="E21" s="183"/>
      <c r="F21" s="183"/>
      <c r="G21" s="183"/>
      <c r="H21" s="63">
        <f t="shared" si="0"/>
        <v>0</v>
      </c>
      <c r="K21" s="77" cm="1">
        <f t="array" ref="K21">_xlfn.IFS(B21="Akredite Birimde Ders",C21*5,B21="Yabancı Dilde Ders",C21*5,B21="Ortak Diploma Programında Ders",C21*5,B21="Akreditasyon Komisyonunda Görev",D21*30,B21="",0)</f>
        <v>0</v>
      </c>
    </row>
    <row r="22" spans="1:13" ht="36" customHeight="1">
      <c r="A22" s="27">
        <v>18</v>
      </c>
      <c r="B22" s="76"/>
      <c r="C22" s="76"/>
      <c r="D22" s="76"/>
      <c r="E22" s="183"/>
      <c r="F22" s="183"/>
      <c r="G22" s="183"/>
      <c r="H22" s="63">
        <f t="shared" si="0"/>
        <v>0</v>
      </c>
      <c r="K22" s="77" cm="1">
        <f t="array" ref="K22">_xlfn.IFS(B22="Akredite Birimde Ders",C22*5,B22="Yabancı Dilde Ders",C22*5,B22="Ortak Diploma Programında Ders",C22*5,B22="Akreditasyon Komisyonunda Görev",D22*30,B22="",0)</f>
        <v>0</v>
      </c>
      <c r="L22" s="60" t="s">
        <v>3</v>
      </c>
      <c r="M22" s="40" t="s">
        <v>79</v>
      </c>
    </row>
    <row r="23" spans="1:13" ht="36" customHeight="1">
      <c r="A23" s="26">
        <v>19</v>
      </c>
      <c r="B23" s="76"/>
      <c r="C23" s="76"/>
      <c r="D23" s="76"/>
      <c r="E23" s="183"/>
      <c r="F23" s="183"/>
      <c r="G23" s="183"/>
      <c r="H23" s="63">
        <f t="shared" si="0"/>
        <v>0</v>
      </c>
      <c r="K23" s="77" cm="1">
        <f t="array" ref="K23">_xlfn.IFS(B23="Akredite Birimde Ders",C23*5,B23="Yabancı Dilde Ders",C23*5,B23="Ortak Diploma Programında Ders",C23*5,B23="Akreditasyon Komisyonunda Görev",D23*30,B23="",0)</f>
        <v>0</v>
      </c>
      <c r="L23" s="60" t="s">
        <v>10</v>
      </c>
      <c r="M23" s="40" t="s">
        <v>80</v>
      </c>
    </row>
    <row r="24" spans="1:13" ht="36" customHeight="1">
      <c r="A24" s="27">
        <v>20</v>
      </c>
      <c r="B24" s="76"/>
      <c r="C24" s="76"/>
      <c r="D24" s="76"/>
      <c r="E24" s="183"/>
      <c r="F24" s="183"/>
      <c r="G24" s="183"/>
      <c r="H24" s="63">
        <f t="shared" si="0"/>
        <v>0</v>
      </c>
      <c r="K24" s="77" cm="1">
        <f t="array" ref="K24">_xlfn.IFS(B24="Akredite Birimde Ders",C24*5,B24="Yabancı Dilde Ders",C24*5,B24="Ortak Diploma Programında Ders",C24*5,B24="Akreditasyon Komisyonunda Görev",D24*30,B24="",0)</f>
        <v>0</v>
      </c>
    </row>
    <row r="25" spans="1:13" ht="36" customHeight="1">
      <c r="A25" s="26">
        <v>21</v>
      </c>
      <c r="B25" s="76"/>
      <c r="C25" s="76"/>
      <c r="D25" s="76"/>
      <c r="E25" s="183"/>
      <c r="F25" s="183"/>
      <c r="G25" s="183"/>
      <c r="H25" s="63">
        <f t="shared" si="0"/>
        <v>0</v>
      </c>
      <c r="K25" s="77" cm="1">
        <f t="array" ref="K25">_xlfn.IFS(B25="Akredite Birimde Ders",C25*5,B25="Yabancı Dilde Ders",C25*5,B25="Ortak Diploma Programında Ders",C25*5,B25="Akreditasyon Komisyonunda Görev",D25*30,B25="",0)</f>
        <v>0</v>
      </c>
      <c r="L25" s="53" t="s">
        <v>166</v>
      </c>
      <c r="M25" s="40" t="s">
        <v>91</v>
      </c>
    </row>
    <row r="26" spans="1:13" ht="36" customHeight="1">
      <c r="A26" s="27">
        <v>22</v>
      </c>
      <c r="B26" s="76"/>
      <c r="C26" s="76"/>
      <c r="D26" s="76"/>
      <c r="E26" s="183"/>
      <c r="F26" s="183"/>
      <c r="G26" s="183"/>
      <c r="H26" s="63">
        <f t="shared" si="0"/>
        <v>0</v>
      </c>
      <c r="K26" s="77" cm="1">
        <f t="array" ref="K26">_xlfn.IFS(B26="Akredite Birimde Ders",C26*5,B26="Yabancı Dilde Ders",C26*5,B26="Ortak Diploma Programında Ders",C26*5,B26="Akreditasyon Komisyonunda Görev",D26*30,B26="",0)</f>
        <v>0</v>
      </c>
      <c r="L26" s="53" t="s">
        <v>167</v>
      </c>
      <c r="M26" s="40" t="s">
        <v>90</v>
      </c>
    </row>
    <row r="27" spans="1:13" ht="36" customHeight="1">
      <c r="A27" s="26">
        <v>23</v>
      </c>
      <c r="B27" s="76"/>
      <c r="C27" s="76"/>
      <c r="D27" s="76"/>
      <c r="E27" s="183"/>
      <c r="F27" s="183"/>
      <c r="G27" s="183"/>
      <c r="H27" s="63">
        <f t="shared" si="0"/>
        <v>0</v>
      </c>
      <c r="K27" s="77" cm="1">
        <f t="array" ref="K27">_xlfn.IFS(B27="Akredite Birimde Ders",C27*5,B27="Yabancı Dilde Ders",C27*5,B27="Ortak Diploma Programında Ders",C27*5,B27="Akreditasyon Komisyonunda Görev",D27*30,B27="",0)</f>
        <v>0</v>
      </c>
      <c r="L27" s="53" t="s">
        <v>168</v>
      </c>
    </row>
    <row r="28" spans="1:13" ht="36" customHeight="1">
      <c r="A28" s="27">
        <v>24</v>
      </c>
      <c r="B28" s="76"/>
      <c r="C28" s="76"/>
      <c r="D28" s="76"/>
      <c r="E28" s="183"/>
      <c r="F28" s="183"/>
      <c r="G28" s="183"/>
      <c r="H28" s="63">
        <f t="shared" si="0"/>
        <v>0</v>
      </c>
      <c r="K28" s="77" cm="1">
        <f t="array" ref="K28">_xlfn.IFS(B28="Akredite Birimde Ders",C28*5,B28="Yabancı Dilde Ders",C28*5,B28="Ortak Diploma Programında Ders",C28*5,B28="Akreditasyon Komisyonunda Görev",D28*30,B28="",0)</f>
        <v>0</v>
      </c>
    </row>
    <row r="29" spans="1:13" ht="36" customHeight="1">
      <c r="A29" s="26">
        <v>25</v>
      </c>
      <c r="B29" s="76"/>
      <c r="C29" s="76"/>
      <c r="D29" s="76"/>
      <c r="E29" s="183"/>
      <c r="F29" s="183"/>
      <c r="G29" s="183"/>
      <c r="H29" s="63">
        <f t="shared" si="0"/>
        <v>0</v>
      </c>
      <c r="K29" s="77" cm="1">
        <f t="array" ref="K29">_xlfn.IFS(B29="Akredite Birimde Ders",C29*5,B29="Yabancı Dilde Ders",C29*5,B29="Ortak Diploma Programında Ders",C29*5,B29="Akreditasyon Komisyonunda Görev",D29*30,B29="",0)</f>
        <v>0</v>
      </c>
      <c r="L29" s="60" t="s">
        <v>163</v>
      </c>
      <c r="M29" s="53" t="s">
        <v>76</v>
      </c>
    </row>
    <row r="30" spans="1:13" ht="36" customHeight="1">
      <c r="A30" s="27">
        <v>26</v>
      </c>
      <c r="B30" s="76"/>
      <c r="C30" s="76"/>
      <c r="D30" s="76"/>
      <c r="E30" s="183"/>
      <c r="F30" s="183"/>
      <c r="G30" s="183"/>
      <c r="H30" s="63">
        <f t="shared" si="0"/>
        <v>0</v>
      </c>
      <c r="K30" s="77" cm="1">
        <f t="array" ref="K30">_xlfn.IFS(B30="Akredite Birimde Ders",C30*5,B30="Yabancı Dilde Ders",C30*5,B30="Ortak Diploma Programında Ders",C30*5,B30="Akreditasyon Komisyonunda Görev",D30*30,B30="",0)</f>
        <v>0</v>
      </c>
      <c r="L30" s="60" t="s">
        <v>164</v>
      </c>
      <c r="M30" s="53" t="s">
        <v>77</v>
      </c>
    </row>
    <row r="31" spans="1:13" ht="36" customHeight="1">
      <c r="A31" s="26">
        <v>27</v>
      </c>
      <c r="B31" s="76"/>
      <c r="C31" s="76"/>
      <c r="D31" s="76"/>
      <c r="E31" s="183"/>
      <c r="F31" s="183"/>
      <c r="G31" s="183"/>
      <c r="H31" s="63">
        <f t="shared" si="0"/>
        <v>0</v>
      </c>
      <c r="K31" s="77" cm="1">
        <f t="array" ref="K31">_xlfn.IFS(B31="Akredite Birimde Ders",C31*5,B31="Yabancı Dilde Ders",C31*5,B31="Ortak Diploma Programında Ders",C31*5,B31="Akreditasyon Komisyonunda Görev",D31*30,B31="",0)</f>
        <v>0</v>
      </c>
      <c r="L31" s="60" t="s">
        <v>165</v>
      </c>
      <c r="M31" s="53" t="s">
        <v>171</v>
      </c>
    </row>
    <row r="32" spans="1:13" ht="36" customHeight="1">
      <c r="A32" s="27">
        <v>28</v>
      </c>
      <c r="B32" s="76"/>
      <c r="C32" s="76"/>
      <c r="D32" s="76"/>
      <c r="E32" s="183"/>
      <c r="F32" s="183"/>
      <c r="G32" s="183"/>
      <c r="H32" s="63">
        <f t="shared" si="0"/>
        <v>0</v>
      </c>
      <c r="K32" s="77" cm="1">
        <f t="array" ref="K32">_xlfn.IFS(B32="Akredite Birimde Ders",C32*5,B32="Yabancı Dilde Ders",C32*5,B32="Ortak Diploma Programında Ders",C32*5,B32="Akreditasyon Komisyonunda Görev",D32*30,B32="",0)</f>
        <v>0</v>
      </c>
    </row>
    <row r="33" spans="1:11" ht="36" customHeight="1">
      <c r="A33" s="26">
        <v>29</v>
      </c>
      <c r="B33" s="76"/>
      <c r="C33" s="76"/>
      <c r="D33" s="76"/>
      <c r="E33" s="183"/>
      <c r="F33" s="183"/>
      <c r="G33" s="183"/>
      <c r="H33" s="63">
        <f t="shared" si="0"/>
        <v>0</v>
      </c>
      <c r="K33" s="77" cm="1">
        <f t="array" ref="K33">_xlfn.IFS(B33="Akredite Birimde Ders",C33*5,B33="Yabancı Dilde Ders",C33*5,B33="Ortak Diploma Programında Ders",C33*5,B33="Akreditasyon Komisyonunda Görev",D33*30,B33="",0)</f>
        <v>0</v>
      </c>
    </row>
    <row r="34" spans="1:11" ht="36" customHeight="1">
      <c r="A34" s="27">
        <v>30</v>
      </c>
      <c r="B34" s="76"/>
      <c r="C34" s="76"/>
      <c r="D34" s="76"/>
      <c r="E34" s="183"/>
      <c r="F34" s="183"/>
      <c r="G34" s="183"/>
      <c r="H34" s="63">
        <f t="shared" si="0"/>
        <v>0</v>
      </c>
      <c r="K34" s="77" cm="1">
        <f t="array" ref="K34">_xlfn.IFS(B34="Akredite Birimde Ders",C34*5,B34="Yabancı Dilde Ders",C34*5,B34="Ortak Diploma Programında Ders",C34*5,B34="Akreditasyon Komisyonunda Görev",D34*30,B34="",0)</f>
        <v>0</v>
      </c>
    </row>
    <row r="35" spans="1:11" ht="36" customHeight="1">
      <c r="A35" s="26">
        <v>31</v>
      </c>
      <c r="B35" s="76"/>
      <c r="C35" s="76"/>
      <c r="D35" s="76"/>
      <c r="E35" s="183"/>
      <c r="F35" s="183"/>
      <c r="G35" s="183"/>
      <c r="H35" s="63">
        <f t="shared" si="0"/>
        <v>0</v>
      </c>
      <c r="K35" s="77" cm="1">
        <f t="array" ref="K35">_xlfn.IFS(B35="Akredite Birimde Ders",C35*5,B35="Yabancı Dilde Ders",C35*5,B35="Ortak Diploma Programında Ders",C35*5,B35="Akreditasyon Komisyonunda Görev",D35*30,B35="",0)</f>
        <v>0</v>
      </c>
    </row>
    <row r="36" spans="1:11" ht="36" customHeight="1">
      <c r="A36" s="27">
        <v>32</v>
      </c>
      <c r="B36" s="76"/>
      <c r="C36" s="76"/>
      <c r="D36" s="76"/>
      <c r="E36" s="183"/>
      <c r="F36" s="183"/>
      <c r="G36" s="183"/>
      <c r="H36" s="63">
        <f t="shared" si="0"/>
        <v>0</v>
      </c>
      <c r="K36" s="77" cm="1">
        <f t="array" ref="K36">_xlfn.IFS(B36="Akredite Birimde Ders",C36*5,B36="Yabancı Dilde Ders",C36*5,B36="Ortak Diploma Programında Ders",C36*5,B36="Akreditasyon Komisyonunda Görev",D36*30,B36="",0)</f>
        <v>0</v>
      </c>
    </row>
    <row r="37" spans="1:11" ht="36" customHeight="1">
      <c r="A37" s="26">
        <v>33</v>
      </c>
      <c r="B37" s="76"/>
      <c r="C37" s="76"/>
      <c r="D37" s="76"/>
      <c r="E37" s="183"/>
      <c r="F37" s="183"/>
      <c r="G37" s="183"/>
      <c r="H37" s="63">
        <f t="shared" si="0"/>
        <v>0</v>
      </c>
      <c r="K37" s="77" cm="1">
        <f t="array" ref="K37">_xlfn.IFS(B37="Akredite Birimde Ders",C37*5,B37="Yabancı Dilde Ders",C37*5,B37="Ortak Diploma Programında Ders",C37*5,B37="Akreditasyon Komisyonunda Görev",D37*30,B37="",0)</f>
        <v>0</v>
      </c>
    </row>
    <row r="38" spans="1:11" ht="36" customHeight="1">
      <c r="A38" s="27">
        <v>34</v>
      </c>
      <c r="B38" s="76"/>
      <c r="C38" s="76"/>
      <c r="D38" s="76"/>
      <c r="E38" s="183"/>
      <c r="F38" s="183"/>
      <c r="G38" s="183"/>
      <c r="H38" s="63">
        <f t="shared" si="0"/>
        <v>0</v>
      </c>
      <c r="K38" s="77" cm="1">
        <f t="array" ref="K38">_xlfn.IFS(B38="Akredite Birimde Ders",C38*5,B38="Yabancı Dilde Ders",C38*5,B38="Ortak Diploma Programında Ders",C38*5,B38="Akreditasyon Komisyonunda Görev",D38*30,B38="",0)</f>
        <v>0</v>
      </c>
    </row>
    <row r="39" spans="1:11" ht="36" customHeight="1">
      <c r="A39" s="26">
        <v>35</v>
      </c>
      <c r="B39" s="76"/>
      <c r="C39" s="76"/>
      <c r="D39" s="76"/>
      <c r="E39" s="183"/>
      <c r="F39" s="183"/>
      <c r="G39" s="183"/>
      <c r="H39" s="63">
        <f t="shared" si="0"/>
        <v>0</v>
      </c>
      <c r="K39" s="77" cm="1">
        <f t="array" ref="K39">_xlfn.IFS(B39="Akredite Birimde Ders",C39*5,B39="Yabancı Dilde Ders",C39*5,B39="Ortak Diploma Programında Ders",C39*5,B39="Akreditasyon Komisyonunda Görev",D39*30,B39="",0)</f>
        <v>0</v>
      </c>
    </row>
    <row r="40" spans="1:11" ht="36" customHeight="1">
      <c r="A40" s="27">
        <v>36</v>
      </c>
      <c r="B40" s="76"/>
      <c r="C40" s="76"/>
      <c r="D40" s="76"/>
      <c r="E40" s="183"/>
      <c r="F40" s="183"/>
      <c r="G40" s="183"/>
      <c r="H40" s="63">
        <f t="shared" si="0"/>
        <v>0</v>
      </c>
      <c r="K40" s="77" cm="1">
        <f t="array" ref="K40">_xlfn.IFS(B40="Akredite Birimde Ders",C40*5,B40="Yabancı Dilde Ders",C40*5,B40="Ortak Diploma Programında Ders",C40*5,B40="Akreditasyon Komisyonunda Görev",D40*30,B40="",0)</f>
        <v>0</v>
      </c>
    </row>
    <row r="41" spans="1:11" ht="36" customHeight="1">
      <c r="A41" s="26">
        <v>37</v>
      </c>
      <c r="B41" s="76"/>
      <c r="C41" s="76"/>
      <c r="D41" s="76"/>
      <c r="E41" s="183"/>
      <c r="F41" s="183"/>
      <c r="G41" s="183"/>
      <c r="H41" s="63">
        <f t="shared" si="0"/>
        <v>0</v>
      </c>
      <c r="K41" s="77" cm="1">
        <f t="array" ref="K41">_xlfn.IFS(B41="Akredite Birimde Ders",C41*5,B41="Yabancı Dilde Ders",C41*5,B41="Ortak Diploma Programında Ders",C41*5,B41="Akreditasyon Komisyonunda Görev",D41*30,B41="",0)</f>
        <v>0</v>
      </c>
    </row>
    <row r="42" spans="1:11" ht="36" customHeight="1">
      <c r="A42" s="27">
        <v>38</v>
      </c>
      <c r="B42" s="76"/>
      <c r="C42" s="76"/>
      <c r="D42" s="76"/>
      <c r="E42" s="183"/>
      <c r="F42" s="183"/>
      <c r="G42" s="183"/>
      <c r="H42" s="63">
        <f t="shared" si="0"/>
        <v>0</v>
      </c>
      <c r="K42" s="77" cm="1">
        <f t="array" ref="K42">_xlfn.IFS(B42="Akredite Birimde Ders",C42*5,B42="Yabancı Dilde Ders",C42*5,B42="Ortak Diploma Programında Ders",C42*5,B42="Akreditasyon Komisyonunda Görev",D42*30,B42="",0)</f>
        <v>0</v>
      </c>
    </row>
    <row r="43" spans="1:11" ht="36" customHeight="1">
      <c r="A43" s="26">
        <v>39</v>
      </c>
      <c r="B43" s="76"/>
      <c r="C43" s="76"/>
      <c r="D43" s="76"/>
      <c r="E43" s="183"/>
      <c r="F43" s="183"/>
      <c r="G43" s="183"/>
      <c r="H43" s="63">
        <f t="shared" si="0"/>
        <v>0</v>
      </c>
      <c r="K43" s="77" cm="1">
        <f t="array" ref="K43">_xlfn.IFS(B43="Akredite Birimde Ders",C43*5,B43="Yabancı Dilde Ders",C43*5,B43="Ortak Diploma Programında Ders",C43*5,B43="Akreditasyon Komisyonunda Görev",D43*30,B43="",0)</f>
        <v>0</v>
      </c>
    </row>
    <row r="44" spans="1:11" ht="36" customHeight="1">
      <c r="A44" s="27">
        <v>40</v>
      </c>
      <c r="B44" s="76"/>
      <c r="C44" s="76"/>
      <c r="D44" s="76"/>
      <c r="E44" s="183"/>
      <c r="F44" s="183"/>
      <c r="G44" s="183"/>
      <c r="H44" s="63">
        <f t="shared" si="0"/>
        <v>0</v>
      </c>
      <c r="K44" s="77" cm="1">
        <f t="array" ref="K44">_xlfn.IFS(B44="Akredite Birimde Ders",C44*5,B44="Yabancı Dilde Ders",C44*5,B44="Ortak Diploma Programında Ders",C44*5,B44="Akreditasyon Komisyonunda Görev",D44*30,B44="",0)</f>
        <v>0</v>
      </c>
    </row>
    <row r="45" spans="1:11">
      <c r="A45" s="26">
        <v>41</v>
      </c>
      <c r="B45" s="76"/>
      <c r="C45" s="76"/>
      <c r="D45" s="76"/>
      <c r="E45" s="183"/>
      <c r="F45" s="183"/>
      <c r="G45" s="183"/>
      <c r="H45" s="63">
        <f t="shared" si="0"/>
        <v>0</v>
      </c>
      <c r="K45" s="77" cm="1">
        <f t="array" ref="K45">_xlfn.IFS(B45="Akredite Birimde Ders",C45*5,B45="Yabancı Dilde Ders",C45*5,B45="Ortak Diploma Programında Ders",C45*5,B45="Akreditasyon Komisyonunda Görev",D45*30,B45="",0)</f>
        <v>0</v>
      </c>
    </row>
    <row r="46" spans="1:11">
      <c r="A46" s="27">
        <v>42</v>
      </c>
      <c r="B46" s="76"/>
      <c r="C46" s="76"/>
      <c r="D46" s="76"/>
      <c r="E46" s="183"/>
      <c r="F46" s="183"/>
      <c r="G46" s="183"/>
      <c r="H46" s="63">
        <f t="shared" si="0"/>
        <v>0</v>
      </c>
      <c r="K46" s="77" cm="1">
        <f t="array" ref="K46">_xlfn.IFS(B46="Akredite Birimde Ders",C46*5,B46="Yabancı Dilde Ders",C46*5,B46="Ortak Diploma Programında Ders",C46*5,B46="Akreditasyon Komisyonunda Görev",D46*30,B46="",0)</f>
        <v>0</v>
      </c>
    </row>
    <row r="47" spans="1:11">
      <c r="A47" s="26">
        <v>43</v>
      </c>
      <c r="B47" s="76"/>
      <c r="C47" s="76"/>
      <c r="D47" s="76"/>
      <c r="E47" s="183"/>
      <c r="F47" s="183"/>
      <c r="G47" s="183"/>
      <c r="H47" s="63">
        <f t="shared" si="0"/>
        <v>0</v>
      </c>
      <c r="K47" s="77" cm="1">
        <f t="array" ref="K47">_xlfn.IFS(B47="Akredite Birimde Ders",C47*5,B47="Yabancı Dilde Ders",C47*5,B47="Ortak Diploma Programında Ders",C47*5,B47="Akreditasyon Komisyonunda Görev",D47*30,B47="",0)</f>
        <v>0</v>
      </c>
    </row>
    <row r="48" spans="1:11">
      <c r="A48" s="27">
        <v>44</v>
      </c>
      <c r="B48" s="76"/>
      <c r="C48" s="76"/>
      <c r="D48" s="76"/>
      <c r="E48" s="183"/>
      <c r="F48" s="183"/>
      <c r="G48" s="183"/>
      <c r="H48" s="63">
        <f t="shared" si="0"/>
        <v>0</v>
      </c>
      <c r="K48" s="77" cm="1">
        <f t="array" ref="K48">_xlfn.IFS(B48="Akredite Birimde Ders",C48*5,B48="Yabancı Dilde Ders",C48*5,B48="Ortak Diploma Programında Ders",C48*5,B48="Akreditasyon Komisyonunda Görev",D48*30,B48="",0)</f>
        <v>0</v>
      </c>
    </row>
    <row r="49" spans="1:11">
      <c r="A49" s="26">
        <v>45</v>
      </c>
      <c r="B49" s="76"/>
      <c r="C49" s="76"/>
      <c r="D49" s="76"/>
      <c r="E49" s="183"/>
      <c r="F49" s="183"/>
      <c r="G49" s="183"/>
      <c r="H49" s="63">
        <f t="shared" si="0"/>
        <v>0</v>
      </c>
      <c r="K49" s="77" cm="1">
        <f t="array" ref="K49">_xlfn.IFS(B49="Akredite Birimde Ders",C49*5,B49="Yabancı Dilde Ders",C49*5,B49="Ortak Diploma Programında Ders",C49*5,B49="Akreditasyon Komisyonunda Görev",D49*30,B49="",0)</f>
        <v>0</v>
      </c>
    </row>
    <row r="50" spans="1:11">
      <c r="A50" s="27">
        <v>46</v>
      </c>
      <c r="B50" s="76"/>
      <c r="C50" s="76"/>
      <c r="D50" s="76"/>
      <c r="E50" s="183"/>
      <c r="F50" s="183"/>
      <c r="G50" s="183"/>
      <c r="H50" s="63">
        <f t="shared" si="0"/>
        <v>0</v>
      </c>
      <c r="K50" s="77" cm="1">
        <f t="array" ref="K50">_xlfn.IFS(B50="Akredite Birimde Ders",C50*5,B50="Yabancı Dilde Ders",C50*5,B50="Ortak Diploma Programında Ders",C50*5,B50="Akreditasyon Komisyonunda Görev",D50*30,B50="",0)</f>
        <v>0</v>
      </c>
    </row>
    <row r="51" spans="1:11">
      <c r="A51" s="26">
        <v>47</v>
      </c>
      <c r="B51" s="76"/>
      <c r="C51" s="76"/>
      <c r="D51" s="76"/>
      <c r="E51" s="183"/>
      <c r="F51" s="183"/>
      <c r="G51" s="183"/>
      <c r="H51" s="63">
        <f t="shared" si="0"/>
        <v>0</v>
      </c>
      <c r="K51" s="77" cm="1">
        <f t="array" ref="K51">_xlfn.IFS(B51="Akredite Birimde Ders",C51*5,B51="Yabancı Dilde Ders",C51*5,B51="Ortak Diploma Programında Ders",C51*5,B51="Akreditasyon Komisyonunda Görev",D51*30,B51="",0)</f>
        <v>0</v>
      </c>
    </row>
    <row r="52" spans="1:11">
      <c r="A52" s="26">
        <v>48</v>
      </c>
      <c r="B52" s="76"/>
      <c r="C52" s="76"/>
      <c r="D52" s="76"/>
      <c r="E52" s="183"/>
      <c r="F52" s="183"/>
      <c r="G52" s="183"/>
      <c r="H52" s="63">
        <f t="shared" si="0"/>
        <v>0</v>
      </c>
      <c r="K52" s="77" cm="1">
        <f t="array" ref="K52">_xlfn.IFS(B52="Akredite Birimde Ders",C52*5,B52="Yabancı Dilde Ders",C52*5,B52="Ortak Diploma Programında Ders",C52*5,B52="Akreditasyon Komisyonunda Görev",D52*30,B52="",0)</f>
        <v>0</v>
      </c>
    </row>
    <row r="53" spans="1:11">
      <c r="A53" s="27">
        <v>49</v>
      </c>
      <c r="B53" s="76"/>
      <c r="C53" s="76"/>
      <c r="D53" s="76"/>
      <c r="E53" s="183"/>
      <c r="F53" s="183"/>
      <c r="G53" s="183"/>
      <c r="H53" s="63">
        <f t="shared" si="0"/>
        <v>0</v>
      </c>
      <c r="K53" s="77" cm="1">
        <f t="array" ref="K53">_xlfn.IFS(B53="Akredite Birimde Ders",C53*5,B53="Yabancı Dilde Ders",C53*5,B53="Ortak Diploma Programında Ders",C53*5,B53="Akreditasyon Komisyonunda Görev",D53*30,B53="",0)</f>
        <v>0</v>
      </c>
    </row>
    <row r="54" spans="1:11">
      <c r="A54" s="26">
        <v>50</v>
      </c>
      <c r="B54" s="76"/>
      <c r="C54" s="76"/>
      <c r="D54" s="76"/>
      <c r="E54" s="183"/>
      <c r="F54" s="183"/>
      <c r="G54" s="183"/>
      <c r="H54" s="63">
        <f t="shared" si="0"/>
        <v>0</v>
      </c>
      <c r="K54" s="77" cm="1">
        <f t="array" ref="K54">_xlfn.IFS(B54="Akredite Birimde Ders",C54*5,B54="Yabancı Dilde Ders",C54*5,B54="Ortak Diploma Programında Ders",C54*5,B54="Akreditasyon Komisyonunda Görev",D54*30,B54="",0)</f>
        <v>0</v>
      </c>
    </row>
    <row r="55" spans="1:11">
      <c r="A55" s="26">
        <v>51</v>
      </c>
      <c r="B55" s="76"/>
      <c r="C55" s="76"/>
      <c r="D55" s="76"/>
      <c r="E55" s="183"/>
      <c r="F55" s="183"/>
      <c r="G55" s="183"/>
      <c r="H55" s="63">
        <f t="shared" si="0"/>
        <v>0</v>
      </c>
      <c r="K55" s="77" cm="1">
        <f t="array" ref="K55">_xlfn.IFS(B55="Akredite Birimde Ders",C55*5,B55="Yabancı Dilde Ders",C55*5,B55="Ortak Diploma Programında Ders",C55*5,B55="Akreditasyon Komisyonunda Görev",D55*30,B55="",0)</f>
        <v>0</v>
      </c>
    </row>
    <row r="56" spans="1:11">
      <c r="A56" s="27">
        <v>52</v>
      </c>
      <c r="B56" s="76"/>
      <c r="C56" s="76"/>
      <c r="D56" s="76"/>
      <c r="E56" s="183"/>
      <c r="F56" s="183"/>
      <c r="G56" s="183"/>
      <c r="H56" s="63">
        <f t="shared" si="0"/>
        <v>0</v>
      </c>
      <c r="K56" s="77" cm="1">
        <f t="array" ref="K56">_xlfn.IFS(B56="Akredite Birimde Ders",C56*5,B56="Yabancı Dilde Ders",C56*5,B56="Ortak Diploma Programında Ders",C56*5,B56="Akreditasyon Komisyonunda Görev",D56*30,B56="",0)</f>
        <v>0</v>
      </c>
    </row>
    <row r="57" spans="1:11">
      <c r="A57" s="26">
        <v>53</v>
      </c>
      <c r="B57" s="76"/>
      <c r="C57" s="76"/>
      <c r="D57" s="76"/>
      <c r="E57" s="183"/>
      <c r="F57" s="183"/>
      <c r="G57" s="183"/>
      <c r="H57" s="63">
        <f t="shared" si="0"/>
        <v>0</v>
      </c>
      <c r="K57" s="77" cm="1">
        <f t="array" ref="K57">_xlfn.IFS(B57="Akredite Birimde Ders",C57*5,B57="Yabancı Dilde Ders",C57*5,B57="Ortak Diploma Programında Ders",C57*5,B57="Akreditasyon Komisyonunda Görev",D57*30,B57="",0)</f>
        <v>0</v>
      </c>
    </row>
    <row r="58" spans="1:11">
      <c r="A58" s="26">
        <v>54</v>
      </c>
      <c r="B58" s="76"/>
      <c r="C58" s="76"/>
      <c r="D58" s="76"/>
      <c r="E58" s="183"/>
      <c r="F58" s="183"/>
      <c r="G58" s="183"/>
      <c r="H58" s="63">
        <f t="shared" si="0"/>
        <v>0</v>
      </c>
      <c r="K58" s="77" cm="1">
        <f t="array" ref="K58">_xlfn.IFS(B58="Akredite Birimde Ders",C58*5,B58="Yabancı Dilde Ders",C58*5,B58="Ortak Diploma Programında Ders",C58*5,B58="Akreditasyon Komisyonunda Görev",D58*30,B58="",0)</f>
        <v>0</v>
      </c>
    </row>
    <row r="59" spans="1:11">
      <c r="A59" s="27">
        <v>55</v>
      </c>
      <c r="B59" s="76"/>
      <c r="C59" s="76"/>
      <c r="D59" s="76"/>
      <c r="E59" s="183"/>
      <c r="F59" s="183"/>
      <c r="G59" s="183"/>
      <c r="H59" s="63">
        <f t="shared" si="0"/>
        <v>0</v>
      </c>
      <c r="K59" s="77" cm="1">
        <f t="array" ref="K59">_xlfn.IFS(B59="Akredite Birimde Ders",C59*5,B59="Yabancı Dilde Ders",C59*5,B59="Ortak Diploma Programında Ders",C59*5,B59="Akreditasyon Komisyonunda Görev",D59*30,B59="",0)</f>
        <v>0</v>
      </c>
    </row>
    <row r="60" spans="1:11">
      <c r="A60" s="26">
        <v>56</v>
      </c>
      <c r="B60" s="76"/>
      <c r="C60" s="76"/>
      <c r="D60" s="76"/>
      <c r="E60" s="183"/>
      <c r="F60" s="183"/>
      <c r="G60" s="183"/>
      <c r="H60" s="63">
        <f t="shared" si="0"/>
        <v>0</v>
      </c>
      <c r="K60" s="77" cm="1">
        <f t="array" ref="K60">_xlfn.IFS(B60="Akredite Birimde Ders",C60*5,B60="Yabancı Dilde Ders",C60*5,B60="Ortak Diploma Programında Ders",C60*5,B60="Akreditasyon Komisyonunda Görev",D60*30,B60="",0)</f>
        <v>0</v>
      </c>
    </row>
    <row r="61" spans="1:11">
      <c r="A61" s="26">
        <v>57</v>
      </c>
      <c r="B61" s="76"/>
      <c r="C61" s="76"/>
      <c r="D61" s="76"/>
      <c r="E61" s="183"/>
      <c r="F61" s="183"/>
      <c r="G61" s="183"/>
      <c r="H61" s="63">
        <f t="shared" si="0"/>
        <v>0</v>
      </c>
      <c r="K61" s="77" cm="1">
        <f t="array" ref="K61">_xlfn.IFS(B61="Akredite Birimde Ders",C61*5,B61="Yabancı Dilde Ders",C61*5,B61="Ortak Diploma Programında Ders",C61*5,B61="Akreditasyon Komisyonunda Görev",D61*30,B61="",0)</f>
        <v>0</v>
      </c>
    </row>
    <row r="62" spans="1:11">
      <c r="A62" s="27">
        <v>58</v>
      </c>
      <c r="B62" s="76"/>
      <c r="C62" s="76"/>
      <c r="D62" s="76"/>
      <c r="E62" s="183"/>
      <c r="F62" s="183"/>
      <c r="G62" s="183"/>
      <c r="H62" s="63">
        <f t="shared" si="0"/>
        <v>0</v>
      </c>
      <c r="K62" s="77" cm="1">
        <f t="array" ref="K62">_xlfn.IFS(B62="Akredite Birimde Ders",C62*5,B62="Yabancı Dilde Ders",C62*5,B62="Ortak Diploma Programında Ders",C62*5,B62="Akreditasyon Komisyonunda Görev",D62*30,B62="",0)</f>
        <v>0</v>
      </c>
    </row>
    <row r="63" spans="1:11">
      <c r="A63" s="26">
        <v>59</v>
      </c>
      <c r="B63" s="76"/>
      <c r="C63" s="76"/>
      <c r="D63" s="76"/>
      <c r="E63" s="183"/>
      <c r="F63" s="183"/>
      <c r="G63" s="183"/>
      <c r="H63" s="63">
        <f t="shared" si="0"/>
        <v>0</v>
      </c>
      <c r="K63" s="77" cm="1">
        <f t="array" ref="K63">_xlfn.IFS(B63="Akredite Birimde Ders",C63*5,B63="Yabancı Dilde Ders",C63*5,B63="Ortak Diploma Programında Ders",C63*5,B63="Akreditasyon Komisyonunda Görev",D63*30,B63="",0)</f>
        <v>0</v>
      </c>
    </row>
    <row r="64" spans="1:11">
      <c r="A64" s="26">
        <v>60</v>
      </c>
      <c r="B64" s="76"/>
      <c r="C64" s="76"/>
      <c r="D64" s="76"/>
      <c r="E64" s="183"/>
      <c r="F64" s="183"/>
      <c r="G64" s="183"/>
      <c r="H64" s="63">
        <f t="shared" si="0"/>
        <v>0</v>
      </c>
      <c r="K64" s="77" cm="1">
        <f t="array" ref="K64">_xlfn.IFS(B64="Akredite Birimde Ders",C64*5,B64="Yabancı Dilde Ders",C64*5,B64="Ortak Diploma Programında Ders",C64*5,B64="Akreditasyon Komisyonunda Görev",D64*30,B64="",0)</f>
        <v>0</v>
      </c>
    </row>
    <row r="65" spans="1:11">
      <c r="A65" s="27">
        <v>61</v>
      </c>
      <c r="B65" s="76"/>
      <c r="C65" s="76"/>
      <c r="D65" s="76"/>
      <c r="E65" s="183"/>
      <c r="F65" s="183"/>
      <c r="G65" s="183"/>
      <c r="H65" s="63">
        <f t="shared" si="0"/>
        <v>0</v>
      </c>
      <c r="K65" s="77" cm="1">
        <f t="array" ref="K65">_xlfn.IFS(B65="Akredite Birimde Ders",C65*5,B65="Yabancı Dilde Ders",C65*5,B65="Ortak Diploma Programında Ders",C65*5,B65="Akreditasyon Komisyonunda Görev",D65*30,B65="",0)</f>
        <v>0</v>
      </c>
    </row>
    <row r="66" spans="1:11">
      <c r="A66" s="26">
        <v>62</v>
      </c>
      <c r="B66" s="76"/>
      <c r="C66" s="76"/>
      <c r="D66" s="76"/>
      <c r="E66" s="183"/>
      <c r="F66" s="183"/>
      <c r="G66" s="183"/>
      <c r="H66" s="63">
        <f t="shared" si="0"/>
        <v>0</v>
      </c>
      <c r="K66" s="77" cm="1">
        <f t="array" ref="K66">_xlfn.IFS(B66="Akredite Birimde Ders",C66*5,B66="Yabancı Dilde Ders",C66*5,B66="Ortak Diploma Programında Ders",C66*5,B66="Akreditasyon Komisyonunda Görev",D66*30,B66="",0)</f>
        <v>0</v>
      </c>
    </row>
    <row r="67" spans="1:11">
      <c r="A67" s="26">
        <v>63</v>
      </c>
      <c r="B67" s="76"/>
      <c r="C67" s="76"/>
      <c r="D67" s="76"/>
      <c r="E67" s="183"/>
      <c r="F67" s="183"/>
      <c r="G67" s="183"/>
      <c r="H67" s="63">
        <f t="shared" si="0"/>
        <v>0</v>
      </c>
      <c r="K67" s="77" cm="1">
        <f t="array" ref="K67">_xlfn.IFS(B67="Akredite Birimde Ders",C67*5,B67="Yabancı Dilde Ders",C67*5,B67="Ortak Diploma Programında Ders",C67*5,B67="Akreditasyon Komisyonunda Görev",D67*30,B67="",0)</f>
        <v>0</v>
      </c>
    </row>
    <row r="68" spans="1:11">
      <c r="A68" s="27">
        <v>64</v>
      </c>
      <c r="B68" s="76"/>
      <c r="C68" s="76"/>
      <c r="D68" s="76"/>
      <c r="E68" s="183"/>
      <c r="F68" s="183"/>
      <c r="G68" s="183"/>
      <c r="H68" s="63">
        <f t="shared" si="0"/>
        <v>0</v>
      </c>
      <c r="K68" s="77" cm="1">
        <f t="array" ref="K68">_xlfn.IFS(B68="Akredite Birimde Ders",C68*5,B68="Yabancı Dilde Ders",C68*5,B68="Ortak Diploma Programında Ders",C68*5,B68="Akreditasyon Komisyonunda Görev",D68*30,B68="",0)</f>
        <v>0</v>
      </c>
    </row>
    <row r="69" spans="1:11">
      <c r="A69" s="26">
        <v>65</v>
      </c>
      <c r="B69" s="76"/>
      <c r="C69" s="76"/>
      <c r="D69" s="76"/>
      <c r="E69" s="183"/>
      <c r="F69" s="183"/>
      <c r="G69" s="183"/>
      <c r="H69" s="63">
        <f t="shared" si="0"/>
        <v>0</v>
      </c>
      <c r="K69" s="77" cm="1">
        <f t="array" ref="K69">_xlfn.IFS(B69="Akredite Birimde Ders",C69*5,B69="Yabancı Dilde Ders",C69*5,B69="Ortak Diploma Programında Ders",C69*5,B69="Akreditasyon Komisyonunda Görev",D69*30,B69="",0)</f>
        <v>0</v>
      </c>
    </row>
    <row r="70" spans="1:11">
      <c r="A70" s="26">
        <v>66</v>
      </c>
      <c r="B70" s="76"/>
      <c r="C70" s="76"/>
      <c r="D70" s="76"/>
      <c r="E70" s="183"/>
      <c r="F70" s="183"/>
      <c r="G70" s="183"/>
      <c r="H70" s="63">
        <f t="shared" ref="H70:H101" si="1">K70</f>
        <v>0</v>
      </c>
      <c r="K70" s="77" cm="1">
        <f t="array" ref="K70">_xlfn.IFS(B70="Akredite Birimde Ders",C70*5,B70="Yabancı Dilde Ders",C70*5,B70="Ortak Diploma Programında Ders",C70*5,B70="Akreditasyon Komisyonunda Görev",D70*30,B70="",0)</f>
        <v>0</v>
      </c>
    </row>
    <row r="71" spans="1:11">
      <c r="A71" s="27">
        <v>67</v>
      </c>
      <c r="B71" s="76"/>
      <c r="C71" s="76"/>
      <c r="D71" s="76"/>
      <c r="E71" s="183"/>
      <c r="F71" s="183"/>
      <c r="G71" s="183"/>
      <c r="H71" s="63">
        <f t="shared" si="1"/>
        <v>0</v>
      </c>
      <c r="K71" s="77" cm="1">
        <f t="array" ref="K71">_xlfn.IFS(B71="Akredite Birimde Ders",C71*5,B71="Yabancı Dilde Ders",C71*5,B71="Ortak Diploma Programında Ders",C71*5,B71="Akreditasyon Komisyonunda Görev",D71*30,B71="",0)</f>
        <v>0</v>
      </c>
    </row>
    <row r="72" spans="1:11">
      <c r="A72" s="26">
        <v>68</v>
      </c>
      <c r="B72" s="76"/>
      <c r="C72" s="76"/>
      <c r="D72" s="76"/>
      <c r="E72" s="183"/>
      <c r="F72" s="183"/>
      <c r="G72" s="183"/>
      <c r="H72" s="63">
        <f t="shared" si="1"/>
        <v>0</v>
      </c>
      <c r="K72" s="77" cm="1">
        <f t="array" ref="K72">_xlfn.IFS(B72="Akredite Birimde Ders",C72*5,B72="Yabancı Dilde Ders",C72*5,B72="Ortak Diploma Programında Ders",C72*5,B72="Akreditasyon Komisyonunda Görev",D72*30,B72="",0)</f>
        <v>0</v>
      </c>
    </row>
    <row r="73" spans="1:11">
      <c r="A73" s="26">
        <v>69</v>
      </c>
      <c r="B73" s="76"/>
      <c r="C73" s="76"/>
      <c r="D73" s="76"/>
      <c r="E73" s="183"/>
      <c r="F73" s="183"/>
      <c r="G73" s="183"/>
      <c r="H73" s="63">
        <f t="shared" si="1"/>
        <v>0</v>
      </c>
      <c r="K73" s="77" cm="1">
        <f t="array" ref="K73">_xlfn.IFS(B73="Akredite Birimde Ders",C73*5,B73="Yabancı Dilde Ders",C73*5,B73="Ortak Diploma Programında Ders",C73*5,B73="Akreditasyon Komisyonunda Görev",D73*30,B73="",0)</f>
        <v>0</v>
      </c>
    </row>
    <row r="74" spans="1:11">
      <c r="A74" s="27">
        <v>70</v>
      </c>
      <c r="B74" s="76"/>
      <c r="C74" s="76"/>
      <c r="D74" s="76"/>
      <c r="E74" s="183"/>
      <c r="F74" s="183"/>
      <c r="G74" s="183"/>
      <c r="H74" s="63">
        <f t="shared" si="1"/>
        <v>0</v>
      </c>
      <c r="K74" s="77" cm="1">
        <f t="array" ref="K74">_xlfn.IFS(B74="Akredite Birimde Ders",C74*5,B74="Yabancı Dilde Ders",C74*5,B74="Ortak Diploma Programında Ders",C74*5,B74="Akreditasyon Komisyonunda Görev",D74*30,B74="",0)</f>
        <v>0</v>
      </c>
    </row>
    <row r="75" spans="1:11">
      <c r="A75" s="26">
        <v>71</v>
      </c>
      <c r="B75" s="76"/>
      <c r="C75" s="76"/>
      <c r="D75" s="76"/>
      <c r="E75" s="183"/>
      <c r="F75" s="183"/>
      <c r="G75" s="183"/>
      <c r="H75" s="63">
        <f t="shared" si="1"/>
        <v>0</v>
      </c>
      <c r="K75" s="77" cm="1">
        <f t="array" ref="K75">_xlfn.IFS(B75="Akredite Birimde Ders",C75*5,B75="Yabancı Dilde Ders",C75*5,B75="Ortak Diploma Programında Ders",C75*5,B75="Akreditasyon Komisyonunda Görev",D75*30,B75="",0)</f>
        <v>0</v>
      </c>
    </row>
    <row r="76" spans="1:11">
      <c r="A76" s="26">
        <v>72</v>
      </c>
      <c r="B76" s="76"/>
      <c r="C76" s="76"/>
      <c r="D76" s="76"/>
      <c r="E76" s="183"/>
      <c r="F76" s="183"/>
      <c r="G76" s="183"/>
      <c r="H76" s="63">
        <f t="shared" si="1"/>
        <v>0</v>
      </c>
      <c r="K76" s="77" cm="1">
        <f t="array" ref="K76">_xlfn.IFS(B76="Akredite Birimde Ders",C76*5,B76="Yabancı Dilde Ders",C76*5,B76="Ortak Diploma Programında Ders",C76*5,B76="Akreditasyon Komisyonunda Görev",D76*30,B76="",0)</f>
        <v>0</v>
      </c>
    </row>
    <row r="77" spans="1:11">
      <c r="A77" s="27">
        <v>73</v>
      </c>
      <c r="B77" s="76"/>
      <c r="C77" s="76"/>
      <c r="D77" s="76"/>
      <c r="E77" s="183"/>
      <c r="F77" s="183"/>
      <c r="G77" s="183"/>
      <c r="H77" s="63">
        <f t="shared" si="1"/>
        <v>0</v>
      </c>
      <c r="K77" s="77" cm="1">
        <f t="array" ref="K77">_xlfn.IFS(B77="Akredite Birimde Ders",C77*5,B77="Yabancı Dilde Ders",C77*5,B77="Ortak Diploma Programında Ders",C77*5,B77="Akreditasyon Komisyonunda Görev",D77*30,B77="",0)</f>
        <v>0</v>
      </c>
    </row>
    <row r="78" spans="1:11">
      <c r="A78" s="26">
        <v>74</v>
      </c>
      <c r="B78" s="76"/>
      <c r="C78" s="76"/>
      <c r="D78" s="76"/>
      <c r="E78" s="183"/>
      <c r="F78" s="183"/>
      <c r="G78" s="183"/>
      <c r="H78" s="63">
        <f t="shared" si="1"/>
        <v>0</v>
      </c>
      <c r="K78" s="77" cm="1">
        <f t="array" ref="K78">_xlfn.IFS(B78="Akredite Birimde Ders",C78*5,B78="Yabancı Dilde Ders",C78*5,B78="Ortak Diploma Programında Ders",C78*5,B78="Akreditasyon Komisyonunda Görev",D78*30,B78="",0)</f>
        <v>0</v>
      </c>
    </row>
    <row r="79" spans="1:11">
      <c r="A79" s="26">
        <v>75</v>
      </c>
      <c r="B79" s="76"/>
      <c r="C79" s="76"/>
      <c r="D79" s="76"/>
      <c r="E79" s="183"/>
      <c r="F79" s="183"/>
      <c r="G79" s="183"/>
      <c r="H79" s="63">
        <f t="shared" si="1"/>
        <v>0</v>
      </c>
      <c r="K79" s="77" cm="1">
        <f t="array" ref="K79">_xlfn.IFS(B79="Akredite Birimde Ders",C79*5,B79="Yabancı Dilde Ders",C79*5,B79="Ortak Diploma Programında Ders",C79*5,B79="Akreditasyon Komisyonunda Görev",D79*30,B79="",0)</f>
        <v>0</v>
      </c>
    </row>
    <row r="80" spans="1:11">
      <c r="A80" s="27">
        <v>76</v>
      </c>
      <c r="B80" s="76"/>
      <c r="C80" s="76"/>
      <c r="D80" s="76"/>
      <c r="E80" s="183"/>
      <c r="F80" s="183"/>
      <c r="G80" s="183"/>
      <c r="H80" s="63">
        <f t="shared" si="1"/>
        <v>0</v>
      </c>
      <c r="K80" s="77" cm="1">
        <f t="array" ref="K80">_xlfn.IFS(B80="Akredite Birimde Ders",C80*5,B80="Yabancı Dilde Ders",C80*5,B80="Ortak Diploma Programında Ders",C80*5,B80="Akreditasyon Komisyonunda Görev",D80*30,B80="",0)</f>
        <v>0</v>
      </c>
    </row>
    <row r="81" spans="1:11">
      <c r="A81" s="26">
        <v>77</v>
      </c>
      <c r="B81" s="76"/>
      <c r="C81" s="76"/>
      <c r="D81" s="76"/>
      <c r="E81" s="183"/>
      <c r="F81" s="183"/>
      <c r="G81" s="183"/>
      <c r="H81" s="63">
        <f t="shared" si="1"/>
        <v>0</v>
      </c>
      <c r="K81" s="77" cm="1">
        <f t="array" ref="K81">_xlfn.IFS(B81="Akredite Birimde Ders",C81*5,B81="Yabancı Dilde Ders",C81*5,B81="Ortak Diploma Programında Ders",C81*5,B81="Akreditasyon Komisyonunda Görev",D81*30,B81="",0)</f>
        <v>0</v>
      </c>
    </row>
    <row r="82" spans="1:11">
      <c r="A82" s="26">
        <v>78</v>
      </c>
      <c r="B82" s="76"/>
      <c r="C82" s="76"/>
      <c r="D82" s="76"/>
      <c r="E82" s="183"/>
      <c r="F82" s="183"/>
      <c r="G82" s="183"/>
      <c r="H82" s="63">
        <f t="shared" si="1"/>
        <v>0</v>
      </c>
      <c r="K82" s="77" cm="1">
        <f t="array" ref="K82">_xlfn.IFS(B82="Akredite Birimde Ders",C82*5,B82="Yabancı Dilde Ders",C82*5,B82="Ortak Diploma Programında Ders",C82*5,B82="Akreditasyon Komisyonunda Görev",D82*30,B82="",0)</f>
        <v>0</v>
      </c>
    </row>
    <row r="83" spans="1:11">
      <c r="A83" s="27">
        <v>79</v>
      </c>
      <c r="B83" s="76"/>
      <c r="C83" s="76"/>
      <c r="D83" s="76"/>
      <c r="E83" s="183"/>
      <c r="F83" s="183"/>
      <c r="G83" s="183"/>
      <c r="H83" s="63">
        <f t="shared" si="1"/>
        <v>0</v>
      </c>
      <c r="K83" s="77" cm="1">
        <f t="array" ref="K83">_xlfn.IFS(B83="Akredite Birimde Ders",C83*5,B83="Yabancı Dilde Ders",C83*5,B83="Ortak Diploma Programında Ders",C83*5,B83="Akreditasyon Komisyonunda Görev",D83*30,B83="",0)</f>
        <v>0</v>
      </c>
    </row>
    <row r="84" spans="1:11">
      <c r="A84" s="26">
        <v>80</v>
      </c>
      <c r="B84" s="76"/>
      <c r="C84" s="76"/>
      <c r="D84" s="76"/>
      <c r="E84" s="183"/>
      <c r="F84" s="183"/>
      <c r="G84" s="183"/>
      <c r="H84" s="63">
        <f t="shared" si="1"/>
        <v>0</v>
      </c>
      <c r="K84" s="77" cm="1">
        <f t="array" ref="K84">_xlfn.IFS(B84="Akredite Birimde Ders",C84*5,B84="Yabancı Dilde Ders",C84*5,B84="Ortak Diploma Programında Ders",C84*5,B84="Akreditasyon Komisyonunda Görev",D84*30,B84="",0)</f>
        <v>0</v>
      </c>
    </row>
    <row r="85" spans="1:11">
      <c r="A85" s="26">
        <v>81</v>
      </c>
      <c r="B85" s="76"/>
      <c r="C85" s="76"/>
      <c r="D85" s="76"/>
      <c r="E85" s="183"/>
      <c r="F85" s="183"/>
      <c r="G85" s="183"/>
      <c r="H85" s="63">
        <f t="shared" si="1"/>
        <v>0</v>
      </c>
      <c r="K85" s="77" cm="1">
        <f t="array" ref="K85">_xlfn.IFS(B85="Akredite Birimde Ders",C85*5,B85="Yabancı Dilde Ders",C85*5,B85="Ortak Diploma Programında Ders",C85*5,B85="Akreditasyon Komisyonunda Görev",D85*30,B85="",0)</f>
        <v>0</v>
      </c>
    </row>
    <row r="86" spans="1:11">
      <c r="A86" s="27">
        <v>82</v>
      </c>
      <c r="B86" s="76"/>
      <c r="C86" s="76"/>
      <c r="D86" s="76"/>
      <c r="E86" s="183"/>
      <c r="F86" s="183"/>
      <c r="G86" s="183"/>
      <c r="H86" s="63">
        <f t="shared" si="1"/>
        <v>0</v>
      </c>
      <c r="K86" s="77" cm="1">
        <f t="array" ref="K86">_xlfn.IFS(B86="Akredite Birimde Ders",C86*5,B86="Yabancı Dilde Ders",C86*5,B86="Ortak Diploma Programında Ders",C86*5,B86="Akreditasyon Komisyonunda Görev",D86*30,B86="",0)</f>
        <v>0</v>
      </c>
    </row>
    <row r="87" spans="1:11">
      <c r="A87" s="26">
        <v>83</v>
      </c>
      <c r="B87" s="76"/>
      <c r="C87" s="76"/>
      <c r="D87" s="76"/>
      <c r="E87" s="183"/>
      <c r="F87" s="183"/>
      <c r="G87" s="183"/>
      <c r="H87" s="63">
        <f t="shared" si="1"/>
        <v>0</v>
      </c>
      <c r="K87" s="77" cm="1">
        <f t="array" ref="K87">_xlfn.IFS(B87="Akredite Birimde Ders",C87*5,B87="Yabancı Dilde Ders",C87*5,B87="Ortak Diploma Programında Ders",C87*5,B87="Akreditasyon Komisyonunda Görev",D87*30,B87="",0)</f>
        <v>0</v>
      </c>
    </row>
    <row r="88" spans="1:11">
      <c r="A88" s="26">
        <v>84</v>
      </c>
      <c r="B88" s="76"/>
      <c r="C88" s="76"/>
      <c r="D88" s="76"/>
      <c r="E88" s="183"/>
      <c r="F88" s="183"/>
      <c r="G88" s="183"/>
      <c r="H88" s="63">
        <f t="shared" si="1"/>
        <v>0</v>
      </c>
      <c r="K88" s="77" cm="1">
        <f t="array" ref="K88">_xlfn.IFS(B88="Akredite Birimde Ders",C88*5,B88="Yabancı Dilde Ders",C88*5,B88="Ortak Diploma Programında Ders",C88*5,B88="Akreditasyon Komisyonunda Görev",D88*30,B88="",0)</f>
        <v>0</v>
      </c>
    </row>
    <row r="89" spans="1:11">
      <c r="A89" s="27">
        <v>85</v>
      </c>
      <c r="B89" s="76"/>
      <c r="C89" s="76"/>
      <c r="D89" s="76"/>
      <c r="E89" s="183"/>
      <c r="F89" s="183"/>
      <c r="G89" s="183"/>
      <c r="H89" s="63">
        <f t="shared" si="1"/>
        <v>0</v>
      </c>
      <c r="K89" s="77" cm="1">
        <f t="array" ref="K89">_xlfn.IFS(B89="Akredite Birimde Ders",C89*5,B89="Yabancı Dilde Ders",C89*5,B89="Ortak Diploma Programında Ders",C89*5,B89="Akreditasyon Komisyonunda Görev",D89*30,B89="",0)</f>
        <v>0</v>
      </c>
    </row>
    <row r="90" spans="1:11">
      <c r="A90" s="26">
        <v>86</v>
      </c>
      <c r="B90" s="76"/>
      <c r="C90" s="76"/>
      <c r="D90" s="76"/>
      <c r="E90" s="183"/>
      <c r="F90" s="183"/>
      <c r="G90" s="183"/>
      <c r="H90" s="63">
        <f t="shared" si="1"/>
        <v>0</v>
      </c>
      <c r="K90" s="77" cm="1">
        <f t="array" ref="K90">_xlfn.IFS(B90="Akredite Birimde Ders",C90*5,B90="Yabancı Dilde Ders",C90*5,B90="Ortak Diploma Programında Ders",C90*5,B90="Akreditasyon Komisyonunda Görev",D90*30,B90="",0)</f>
        <v>0</v>
      </c>
    </row>
    <row r="91" spans="1:11">
      <c r="A91" s="26">
        <v>87</v>
      </c>
      <c r="B91" s="76"/>
      <c r="C91" s="76"/>
      <c r="D91" s="76"/>
      <c r="E91" s="183"/>
      <c r="F91" s="183"/>
      <c r="G91" s="183"/>
      <c r="H91" s="63">
        <f t="shared" si="1"/>
        <v>0</v>
      </c>
      <c r="K91" s="77" cm="1">
        <f t="array" ref="K91">_xlfn.IFS(B91="Akredite Birimde Ders",C91*5,B91="Yabancı Dilde Ders",C91*5,B91="Ortak Diploma Programında Ders",C91*5,B91="Akreditasyon Komisyonunda Görev",D91*30,B91="",0)</f>
        <v>0</v>
      </c>
    </row>
    <row r="92" spans="1:11">
      <c r="A92" s="27">
        <v>88</v>
      </c>
      <c r="B92" s="76"/>
      <c r="C92" s="76"/>
      <c r="D92" s="76"/>
      <c r="E92" s="183"/>
      <c r="F92" s="183"/>
      <c r="G92" s="183"/>
      <c r="H92" s="63">
        <f t="shared" si="1"/>
        <v>0</v>
      </c>
      <c r="K92" s="77" cm="1">
        <f t="array" ref="K92">_xlfn.IFS(B92="Akredite Birimde Ders",C92*5,B92="Yabancı Dilde Ders",C92*5,B92="Ortak Diploma Programında Ders",C92*5,B92="Akreditasyon Komisyonunda Görev",D92*30,B92="",0)</f>
        <v>0</v>
      </c>
    </row>
    <row r="93" spans="1:11">
      <c r="A93" s="26">
        <v>89</v>
      </c>
      <c r="B93" s="76"/>
      <c r="C93" s="76"/>
      <c r="D93" s="76"/>
      <c r="E93" s="183"/>
      <c r="F93" s="183"/>
      <c r="G93" s="183"/>
      <c r="H93" s="63">
        <f t="shared" si="1"/>
        <v>0</v>
      </c>
      <c r="K93" s="77" cm="1">
        <f t="array" ref="K93">_xlfn.IFS(B93="Akredite Birimde Ders",C93*5,B93="Yabancı Dilde Ders",C93*5,B93="Ortak Diploma Programında Ders",C93*5,B93="Akreditasyon Komisyonunda Görev",D93*30,B93="",0)</f>
        <v>0</v>
      </c>
    </row>
    <row r="94" spans="1:11">
      <c r="A94" s="26">
        <v>90</v>
      </c>
      <c r="B94" s="76"/>
      <c r="C94" s="76"/>
      <c r="D94" s="76"/>
      <c r="E94" s="183"/>
      <c r="F94" s="183"/>
      <c r="G94" s="183"/>
      <c r="H94" s="63">
        <f t="shared" si="1"/>
        <v>0</v>
      </c>
      <c r="K94" s="77" cm="1">
        <f t="array" ref="K94">_xlfn.IFS(B94="Akredite Birimde Ders",C94*5,B94="Yabancı Dilde Ders",C94*5,B94="Ortak Diploma Programında Ders",C94*5,B94="Akreditasyon Komisyonunda Görev",D94*30,B94="",0)</f>
        <v>0</v>
      </c>
    </row>
    <row r="95" spans="1:11">
      <c r="A95" s="27">
        <v>91</v>
      </c>
      <c r="B95" s="76"/>
      <c r="C95" s="76"/>
      <c r="D95" s="76"/>
      <c r="E95" s="183"/>
      <c r="F95" s="183"/>
      <c r="G95" s="183"/>
      <c r="H95" s="63">
        <f t="shared" si="1"/>
        <v>0</v>
      </c>
      <c r="K95" s="77" cm="1">
        <f t="array" ref="K95">_xlfn.IFS(B95="Akredite Birimde Ders",C95*5,B95="Yabancı Dilde Ders",C95*5,B95="Ortak Diploma Programında Ders",C95*5,B95="Akreditasyon Komisyonunda Görev",D95*30,B95="",0)</f>
        <v>0</v>
      </c>
    </row>
    <row r="96" spans="1:11">
      <c r="A96" s="26">
        <v>92</v>
      </c>
      <c r="B96" s="76"/>
      <c r="C96" s="76"/>
      <c r="D96" s="76"/>
      <c r="E96" s="183"/>
      <c r="F96" s="183"/>
      <c r="G96" s="183"/>
      <c r="H96" s="63">
        <f t="shared" si="1"/>
        <v>0</v>
      </c>
      <c r="K96" s="77" cm="1">
        <f t="array" ref="K96">_xlfn.IFS(B96="Akredite Birimde Ders",C96*5,B96="Yabancı Dilde Ders",C96*5,B96="Ortak Diploma Programında Ders",C96*5,B96="Akreditasyon Komisyonunda Görev",D96*30,B96="",0)</f>
        <v>0</v>
      </c>
    </row>
    <row r="97" spans="1:11">
      <c r="A97" s="26">
        <v>93</v>
      </c>
      <c r="B97" s="76"/>
      <c r="C97" s="76"/>
      <c r="D97" s="76"/>
      <c r="E97" s="183"/>
      <c r="F97" s="183"/>
      <c r="G97" s="183"/>
      <c r="H97" s="63">
        <f t="shared" si="1"/>
        <v>0</v>
      </c>
      <c r="K97" s="77" cm="1">
        <f t="array" ref="K97">_xlfn.IFS(B97="Akredite Birimde Ders",C97*5,B97="Yabancı Dilde Ders",C97*5,B97="Ortak Diploma Programında Ders",C97*5,B97="Akreditasyon Komisyonunda Görev",D97*30,B97="",0)</f>
        <v>0</v>
      </c>
    </row>
    <row r="98" spans="1:11">
      <c r="A98" s="27">
        <v>94</v>
      </c>
      <c r="B98" s="76"/>
      <c r="C98" s="76"/>
      <c r="D98" s="76"/>
      <c r="E98" s="183"/>
      <c r="F98" s="183"/>
      <c r="G98" s="183"/>
      <c r="H98" s="63">
        <f t="shared" si="1"/>
        <v>0</v>
      </c>
      <c r="K98" s="77" cm="1">
        <f t="array" ref="K98">_xlfn.IFS(B98="Akredite Birimde Ders",C98*5,B98="Yabancı Dilde Ders",C98*5,B98="Ortak Diploma Programında Ders",C98*5,B98="Akreditasyon Komisyonunda Görev",D98*30,B98="",0)</f>
        <v>0</v>
      </c>
    </row>
    <row r="99" spans="1:11">
      <c r="A99" s="26">
        <v>95</v>
      </c>
      <c r="B99" s="76"/>
      <c r="C99" s="76"/>
      <c r="D99" s="76"/>
      <c r="E99" s="183"/>
      <c r="F99" s="183"/>
      <c r="G99" s="183"/>
      <c r="H99" s="63">
        <f t="shared" si="1"/>
        <v>0</v>
      </c>
      <c r="K99" s="77" cm="1">
        <f t="array" ref="K99">_xlfn.IFS(B99="Akredite Birimde Ders",C99*5,B99="Yabancı Dilde Ders",C99*5,B99="Ortak Diploma Programında Ders",C99*5,B99="Akreditasyon Komisyonunda Görev",D99*30,B99="",0)</f>
        <v>0</v>
      </c>
    </row>
    <row r="100" spans="1:11">
      <c r="A100" s="26">
        <v>96</v>
      </c>
      <c r="B100" s="76"/>
      <c r="C100" s="76"/>
      <c r="D100" s="76"/>
      <c r="E100" s="183"/>
      <c r="F100" s="183"/>
      <c r="G100" s="183"/>
      <c r="H100" s="63">
        <f t="shared" si="1"/>
        <v>0</v>
      </c>
      <c r="K100" s="77" cm="1">
        <f t="array" ref="K100">_xlfn.IFS(B100="Akredite Birimde Ders",C100*5,B100="Yabancı Dilde Ders",C100*5,B100="Ortak Diploma Programında Ders",C100*5,B100="Akreditasyon Komisyonunda Görev",D100*30,B100="",0)</f>
        <v>0</v>
      </c>
    </row>
    <row r="101" spans="1:11">
      <c r="A101" s="27">
        <v>97</v>
      </c>
      <c r="B101" s="76"/>
      <c r="C101" s="76"/>
      <c r="D101" s="76"/>
      <c r="E101" s="183"/>
      <c r="F101" s="183"/>
      <c r="G101" s="183"/>
      <c r="H101" s="63">
        <f t="shared" si="1"/>
        <v>0</v>
      </c>
      <c r="K101" s="77" cm="1">
        <f t="array" ref="K101">_xlfn.IFS(B101="Akredite Birimde Ders",C101*5,B101="Yabancı Dilde Ders",C101*5,B101="Ortak Diploma Programında Ders",C101*5,B101="Akreditasyon Komisyonunda Görev",D101*30,B101="",0)</f>
        <v>0</v>
      </c>
    </row>
    <row r="102" spans="1:11">
      <c r="A102" s="26">
        <v>98</v>
      </c>
      <c r="B102" s="76"/>
      <c r="C102" s="93"/>
      <c r="D102" s="93"/>
      <c r="E102" s="197"/>
      <c r="F102" s="197"/>
      <c r="G102" s="197"/>
    </row>
  </sheetData>
  <sheetProtection algorithmName="SHA-512" hashValue="F7Mr+K+ZfpyptWyguW6OcdIa5NrRodwvoNKhu5vWwVoZzprSiw7Q6mD/K4VEZ+VzXoSDdqAZSiXpGIinntZWrw==" saltValue="5h2oWfsDkWxQSnBZFRiz8A==" spinCount="100000" sheet="1" objects="1" scenarios="1"/>
  <dataConsolidate/>
  <mergeCells count="102">
    <mergeCell ref="A1:G1"/>
    <mergeCell ref="E4:G4"/>
    <mergeCell ref="E5:G5"/>
    <mergeCell ref="E6:G6"/>
    <mergeCell ref="E7:G7"/>
    <mergeCell ref="E14:G14"/>
    <mergeCell ref="E15:G15"/>
    <mergeCell ref="E16:G16"/>
    <mergeCell ref="E17:G17"/>
    <mergeCell ref="E18:G18"/>
    <mergeCell ref="E19:G19"/>
    <mergeCell ref="E8:G8"/>
    <mergeCell ref="E9:G9"/>
    <mergeCell ref="E10:G10"/>
    <mergeCell ref="E11:G11"/>
    <mergeCell ref="E12:G12"/>
    <mergeCell ref="E13:G13"/>
    <mergeCell ref="E26:G26"/>
    <mergeCell ref="E27:G27"/>
    <mergeCell ref="E28:G28"/>
    <mergeCell ref="E29:G29"/>
    <mergeCell ref="E30:G30"/>
    <mergeCell ref="E31:G31"/>
    <mergeCell ref="E20:G20"/>
    <mergeCell ref="E21:G21"/>
    <mergeCell ref="E22:G22"/>
    <mergeCell ref="E23:G23"/>
    <mergeCell ref="E24:G24"/>
    <mergeCell ref="E25:G25"/>
    <mergeCell ref="E38:G38"/>
    <mergeCell ref="E39:G39"/>
    <mergeCell ref="E40:G40"/>
    <mergeCell ref="E41:G41"/>
    <mergeCell ref="E42:G42"/>
    <mergeCell ref="E43:G43"/>
    <mergeCell ref="E32:G32"/>
    <mergeCell ref="E33:G33"/>
    <mergeCell ref="E34:G34"/>
    <mergeCell ref="E35:G35"/>
    <mergeCell ref="E36:G36"/>
    <mergeCell ref="E37:G37"/>
    <mergeCell ref="E50:G50"/>
    <mergeCell ref="E51:G51"/>
    <mergeCell ref="E52:G52"/>
    <mergeCell ref="E53:G53"/>
    <mergeCell ref="E54:G54"/>
    <mergeCell ref="E55:G55"/>
    <mergeCell ref="E44:G44"/>
    <mergeCell ref="E45:G45"/>
    <mergeCell ref="E46:G46"/>
    <mergeCell ref="E47:G47"/>
    <mergeCell ref="E48:G48"/>
    <mergeCell ref="E49:G49"/>
    <mergeCell ref="E62:G62"/>
    <mergeCell ref="E63:G63"/>
    <mergeCell ref="E64:G64"/>
    <mergeCell ref="E65:G65"/>
    <mergeCell ref="E66:G66"/>
    <mergeCell ref="E67:G67"/>
    <mergeCell ref="E56:G56"/>
    <mergeCell ref="E57:G57"/>
    <mergeCell ref="E58:G58"/>
    <mergeCell ref="E59:G59"/>
    <mergeCell ref="E60:G60"/>
    <mergeCell ref="E61:G61"/>
    <mergeCell ref="E85:G85"/>
    <mergeCell ref="E74:G74"/>
    <mergeCell ref="E75:G75"/>
    <mergeCell ref="E76:G76"/>
    <mergeCell ref="E77:G77"/>
    <mergeCell ref="E78:G78"/>
    <mergeCell ref="E79:G79"/>
    <mergeCell ref="E68:G68"/>
    <mergeCell ref="E69:G69"/>
    <mergeCell ref="E70:G70"/>
    <mergeCell ref="E71:G71"/>
    <mergeCell ref="E72:G72"/>
    <mergeCell ref="E73:G73"/>
    <mergeCell ref="H2:H3"/>
    <mergeCell ref="E98:G98"/>
    <mergeCell ref="E99:G99"/>
    <mergeCell ref="E100:G100"/>
    <mergeCell ref="E101:G101"/>
    <mergeCell ref="E102:G102"/>
    <mergeCell ref="A2:E3"/>
    <mergeCell ref="E92:G92"/>
    <mergeCell ref="E93:G93"/>
    <mergeCell ref="E94:G94"/>
    <mergeCell ref="E95:G95"/>
    <mergeCell ref="E96:G96"/>
    <mergeCell ref="E97:G97"/>
    <mergeCell ref="E86:G86"/>
    <mergeCell ref="E87:G87"/>
    <mergeCell ref="E88:G88"/>
    <mergeCell ref="E89:G89"/>
    <mergeCell ref="E90:G90"/>
    <mergeCell ref="E91:G91"/>
    <mergeCell ref="E80:G80"/>
    <mergeCell ref="E81:G81"/>
    <mergeCell ref="E82:G82"/>
    <mergeCell ref="E83:G83"/>
    <mergeCell ref="E84:G84"/>
  </mergeCells>
  <dataValidations count="2">
    <dataValidation type="list" allowBlank="1" showInputMessage="1" showErrorMessage="1" sqref="G2:G3" xr:uid="{090BBE7D-789A-2845-BEDA-A31FA3F5B328}">
      <formula1>$L$7:$L$8</formula1>
    </dataValidation>
    <dataValidation type="list" allowBlank="1" showInputMessage="1" showErrorMessage="1" sqref="B5:B102" xr:uid="{61543007-FE47-4246-8E7F-8CFE2CAC922F}">
      <formula1>$L$15:$L$18</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9CA27D4F-4952-8940-8432-8068DD16E129}">
          <x14:formula1>
            <xm:f>'Aday Bilgileri'!#REF!</xm:f>
          </x14:formula1>
          <xm:sqref>B103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57E594-F6BD-5E48-B720-78217998A01E}">
  <dimension ref="A1:O101"/>
  <sheetViews>
    <sheetView workbookViewId="0">
      <selection activeCell="B4" sqref="B4"/>
    </sheetView>
  </sheetViews>
  <sheetFormatPr defaultColWidth="11.25" defaultRowHeight="15.75"/>
  <cols>
    <col min="1" max="1" width="9" style="25" customWidth="1"/>
    <col min="2" max="2" width="43.25" style="6" customWidth="1"/>
    <col min="3" max="3" width="24.75" style="6" customWidth="1"/>
    <col min="4" max="4" width="31.25" style="6" bestFit="1" customWidth="1"/>
    <col min="5" max="5" width="16.5" style="6" customWidth="1"/>
    <col min="6" max="6" width="76.25" style="6" customWidth="1"/>
    <col min="7" max="7" width="15.25" style="33" customWidth="1"/>
    <col min="9" max="9" width="10.75" style="89"/>
    <col min="10" max="10" width="10.75" style="77"/>
    <col min="11" max="11" width="24.25" style="60" customWidth="1"/>
    <col min="12" max="12" width="19.75" style="53" customWidth="1"/>
    <col min="13" max="15" width="10.75" style="77"/>
  </cols>
  <sheetData>
    <row r="1" spans="1:15" ht="45" customHeight="1" thickBot="1">
      <c r="A1" s="188" t="s">
        <v>108</v>
      </c>
      <c r="B1" s="189"/>
      <c r="C1" s="189"/>
      <c r="D1" s="189"/>
      <c r="E1" s="189"/>
      <c r="F1" s="190"/>
      <c r="G1" s="64" t="s">
        <v>144</v>
      </c>
      <c r="K1" s="49" t="s">
        <v>15</v>
      </c>
    </row>
    <row r="2" spans="1:15" ht="70.150000000000006" customHeight="1">
      <c r="A2" s="182" t="s">
        <v>124</v>
      </c>
      <c r="B2" s="191"/>
      <c r="C2" s="191"/>
      <c r="D2" s="191"/>
      <c r="E2" s="191"/>
      <c r="F2" s="191"/>
      <c r="G2" s="65">
        <f>SUM(G4:H101)</f>
        <v>0</v>
      </c>
      <c r="K2" s="49" t="s">
        <v>16</v>
      </c>
    </row>
    <row r="3" spans="1:15" s="34" customFormat="1" ht="43.15" customHeight="1">
      <c r="A3" s="30" t="s">
        <v>46</v>
      </c>
      <c r="B3" s="32" t="s">
        <v>94</v>
      </c>
      <c r="C3" s="32" t="s">
        <v>113</v>
      </c>
      <c r="D3" s="32" t="s">
        <v>114</v>
      </c>
      <c r="E3" s="32" t="s">
        <v>88</v>
      </c>
      <c r="F3" s="32" t="s">
        <v>115</v>
      </c>
      <c r="G3" s="44" t="s">
        <v>129</v>
      </c>
      <c r="I3" s="58"/>
      <c r="J3" s="49"/>
      <c r="K3" s="49" t="s">
        <v>33</v>
      </c>
      <c r="L3" s="40" t="s">
        <v>79</v>
      </c>
      <c r="M3" s="49"/>
      <c r="N3" s="49"/>
      <c r="O3" s="49"/>
    </row>
    <row r="4" spans="1:15" ht="36" customHeight="1">
      <c r="A4" s="26">
        <v>1</v>
      </c>
      <c r="B4" s="76"/>
      <c r="C4" s="76"/>
      <c r="D4" s="76"/>
      <c r="E4" s="76"/>
      <c r="F4" s="76"/>
      <c r="G4" s="44">
        <f>J4</f>
        <v>0</v>
      </c>
      <c r="J4" s="77" cm="1">
        <f t="array" ref="J4">_xlfn.IFS(B4="TÜBA Ödülü",1000,B4="TÜBİTAK Ödülü",750,B4="Uluslararası Teşvik Ödülü",500,B4="GEBİP Ödülü",500,B4="Uluslararası Kongre Başkanlığı",100,B4="Uluslararası Kongre Sekreterliği",20,B4="KA2 Yürütücü/Koordinatör",100,B4="KA2 Araştırmacı",20,B4="Yabancı Öğrenci Doktora Tez Danışmanlığı",25*C4,B4="Yabancı Öğrenci Yüksek Lisans Tez Danışmanlığı",15*C4,B4="Yurtdışında Gözlem ve Araştırma Faaliyeti",5*D4,B4="",0)</f>
        <v>0</v>
      </c>
      <c r="K4" s="49" t="s">
        <v>17</v>
      </c>
      <c r="L4" s="40" t="s">
        <v>118</v>
      </c>
    </row>
    <row r="5" spans="1:15" ht="36" customHeight="1">
      <c r="A5" s="27">
        <v>2</v>
      </c>
      <c r="B5" s="76"/>
      <c r="C5" s="76"/>
      <c r="D5" s="76"/>
      <c r="E5" s="76"/>
      <c r="F5" s="76"/>
      <c r="G5" s="44">
        <f t="shared" ref="G5:G68" si="0">J5</f>
        <v>0</v>
      </c>
      <c r="J5" s="77" cm="1">
        <f t="array" ref="J5">_xlfn.IFS(B5="TÜBA Ödülü",1000,B5="TÜBİTAK Ödülü",750,B5="Uluslararası Teşvik Ödülü",500,B5="GEBİP Ödülü",500,B5="Uluslararası Kongre Başkanlığı",100,B5="Uluslararası Kongre Sekreterliği",20,B5="KA2 Yürütücü/Koordinatör",100,B5="KA2 Araştırmacı",20,B5="Yabancı Öğrenci Doktora Tez Danışmanlığı",25*C5,B5="Yabancı Öğrenci Yüksek lisans Tez Danışmanlığı",15*C5,B5="Yurtdışında Gözlem ve Araştırma Faaliyeti",5*D5,B5="",0)</f>
        <v>0</v>
      </c>
      <c r="K5" s="49" t="s">
        <v>14</v>
      </c>
      <c r="L5" s="40" t="s">
        <v>119</v>
      </c>
    </row>
    <row r="6" spans="1:15" ht="36" customHeight="1">
      <c r="A6" s="26">
        <v>3</v>
      </c>
      <c r="B6" s="76"/>
      <c r="C6" s="76"/>
      <c r="D6" s="76"/>
      <c r="E6" s="76"/>
      <c r="F6" s="76"/>
      <c r="G6" s="44">
        <f t="shared" si="0"/>
        <v>0</v>
      </c>
      <c r="J6" s="77" cm="1">
        <f t="array" ref="J6">_xlfn.IFS(B6="TÜBA Ödülü",1000,B6="TÜBİTAK Ödülü",750,B6="Uluslararası Teşvik Ödülü",500,B6="GEBİP Ödülü",500,B6="Uluslararası Kongre Başkanlığı",100,B6="Uluslararası Kongre Sekreterliği",20,B6="KA2 Yürütücü/Koordinatör",100,B6="KA2 Araştırmacı",20,B6="Yabancı Öğrenci Doktora Tez Danışmanlığı",25*C6,B6="Yabancı Öğrenci Yüksek lisans Tez Danışmanlığı",15*C6,B6="Yurtdışında Gözlem ve Araştırma Faaliyeti",5*D6,B6="",0)</f>
        <v>0</v>
      </c>
      <c r="K6" s="49" t="s">
        <v>109</v>
      </c>
      <c r="L6" s="42"/>
    </row>
    <row r="7" spans="1:15" ht="36" customHeight="1">
      <c r="A7" s="27">
        <v>4</v>
      </c>
      <c r="B7" s="76"/>
      <c r="C7" s="76"/>
      <c r="D7" s="76"/>
      <c r="E7" s="76"/>
      <c r="F7" s="76"/>
      <c r="G7" s="44">
        <f t="shared" si="0"/>
        <v>0</v>
      </c>
      <c r="J7" s="77" cm="1">
        <f t="array" ref="J7">_xlfn.IFS(B7="TÜBA Ödülü",1000,B7="TÜBİTAK Ödülü",750,B7="Uluslararası Teşvik Ödülü",500,B7="GEBİP Ödülü",500,B7="Uluslararası Kongre Başkanlığı",100,B7="Uluslararası Kongre Sekreterliği",20,B7="KA2 Yürütücü/Koordinatör",100,B7="KA2 Araştırmacı",20,B7="Yabancı Öğrenci Doktora Tez Danışmanlığı",25*C7,B7="Yabancı Öğrenci Yüksek lisans Tez Danışmanlığı",15*C7,B7="Yurtdışında Gözlem ve Araştırma Faaliyeti",5*D7,B7="",0)</f>
        <v>0</v>
      </c>
      <c r="K7" s="49" t="s">
        <v>110</v>
      </c>
      <c r="L7" s="42" t="s">
        <v>86</v>
      </c>
    </row>
    <row r="8" spans="1:15" ht="36" customHeight="1">
      <c r="A8" s="26">
        <v>5</v>
      </c>
      <c r="B8" s="76"/>
      <c r="C8" s="76"/>
      <c r="D8" s="76"/>
      <c r="E8" s="76"/>
      <c r="F8" s="76"/>
      <c r="G8" s="44">
        <f t="shared" si="0"/>
        <v>0</v>
      </c>
      <c r="J8" s="77" cm="1">
        <f t="array" ref="J8">_xlfn.IFS(B8="TÜBA Ödülü",1000,B8="TÜBİTAK Ödülü",750,B8="Uluslararası Teşvik Ödülü",500,B8="GEBİP Ödülü",500,B8="Uluslararası Kongre Başkanlığı",100,B8="Uluslararası Kongre Sekreterliği",20,B8="KA2 Yürütücü/Koordinatör",100,B8="KA2 Araştırmacı",20,B8="Yabancı Öğrenci Doktora Tez Danışmanlığı",25*C8,B8="Yabancı Öğrenci Yüksek lisans Tez Danışmanlığı",15*C8,B8="Yurtdışında Gözlem ve Araştırma Faaliyeti",5*D8,B8="",0)</f>
        <v>0</v>
      </c>
      <c r="K8" s="49" t="s">
        <v>111</v>
      </c>
      <c r="L8" s="42" t="s">
        <v>172</v>
      </c>
    </row>
    <row r="9" spans="1:15" ht="36" customHeight="1">
      <c r="A9" s="27">
        <v>6</v>
      </c>
      <c r="B9" s="76"/>
      <c r="C9" s="76"/>
      <c r="D9" s="76"/>
      <c r="E9" s="76"/>
      <c r="F9" s="76"/>
      <c r="G9" s="44">
        <f t="shared" si="0"/>
        <v>0</v>
      </c>
      <c r="J9" s="77" cm="1">
        <f t="array" ref="J9">_xlfn.IFS(B9="TÜBA Ödülü",1000,B9="TÜBİTAK Ödülü",750,B9="Uluslararası Teşvik Ödülü",500,B9="GEBİP Ödülü",500,B9="Uluslararası Kongre Başkanlığı",100,B9="Uluslararası Kongre Sekreterliği",20,B9="KA2 Yürütücü/Koordinatör",100,B9="KA2 Araştırmacı",20,B9="Yabancı Öğrenci Doktora Tez Danışmanlığı",25*C9,B9="Yabancı Öğrenci Yüksek lisans Tez Danışmanlığı",15*C9,B9="Yurtdışında Gözlem ve Araştırma Faaliyeti",5*D9,B9="",0)</f>
        <v>0</v>
      </c>
      <c r="K9" s="49" t="s">
        <v>20</v>
      </c>
      <c r="L9" s="42" t="s">
        <v>173</v>
      </c>
    </row>
    <row r="10" spans="1:15" ht="36" customHeight="1">
      <c r="A10" s="26">
        <v>7</v>
      </c>
      <c r="B10" s="76"/>
      <c r="C10" s="76"/>
      <c r="D10" s="76"/>
      <c r="E10" s="76"/>
      <c r="F10" s="76"/>
      <c r="G10" s="44">
        <f t="shared" si="0"/>
        <v>0</v>
      </c>
      <c r="J10" s="77" cm="1">
        <f t="array" ref="J10">_xlfn.IFS(B10="TÜBA Ödülü",1000,B10="TÜBİTAK Ödülü",750,B10="Uluslararası Teşvik Ödülü",500,B10="GEBİP Ödülü",500,B10="Uluslararası Kongre Başkanlığı",100,B10="Uluslararası Kongre Sekreterliği",20,B10="KA2 Yürütücü/Koordinatör",100,B10="KA2 Araştırmacı",20,B10="Yabancı Öğrenci Doktora Tez Danışmanlığı",25*C10,B10="Yabancı Öğrenci Yüksek lisans Tez Danışmanlığı",15*C10,B10="Yurtdışında Gözlem ve Araştırma Faaliyeti",5*D10,B10="",0)</f>
        <v>0</v>
      </c>
      <c r="K10" s="49" t="s">
        <v>205</v>
      </c>
      <c r="L10" s="42" t="s">
        <v>5</v>
      </c>
    </row>
    <row r="11" spans="1:15" ht="36" customHeight="1">
      <c r="A11" s="27">
        <v>8</v>
      </c>
      <c r="B11" s="76"/>
      <c r="C11" s="76"/>
      <c r="D11" s="76"/>
      <c r="E11" s="76"/>
      <c r="F11" s="76"/>
      <c r="G11" s="44">
        <f t="shared" si="0"/>
        <v>0</v>
      </c>
      <c r="J11" s="77" cm="1">
        <f t="array" ref="J11">_xlfn.IFS(B11="TÜBA Ödülü",1000,B11="TÜBİTAK Ödülü",750,B11="Uluslararası Teşvik Ödülü",500,B11="GEBİP Ödülü",500,B11="Uluslararası Kongre Başkanlığı",100,B11="Uluslararası Kongre Sekreterliği",20,B11="KA2 Yürütücü/Koordinatör",100,B11="KA2 Araştırmacı",20,B11="Yabancı Öğrenci Doktora Tez Danışmanlığı",25*C11,B11="Yabancı Öğrenci Yüksek lisans Tez Danışmanlığı",15*C11,B11="Yurtdışında Gözlem ve Araştırma Faaliyeti",5*D11,B11="",0)</f>
        <v>0</v>
      </c>
      <c r="K11" s="49" t="s">
        <v>112</v>
      </c>
      <c r="L11" s="42" t="s">
        <v>6</v>
      </c>
    </row>
    <row r="12" spans="1:15" ht="36" customHeight="1">
      <c r="A12" s="26">
        <v>9</v>
      </c>
      <c r="B12" s="76"/>
      <c r="C12" s="76"/>
      <c r="D12" s="76"/>
      <c r="E12" s="76"/>
      <c r="F12" s="76"/>
      <c r="G12" s="44">
        <f t="shared" si="0"/>
        <v>0</v>
      </c>
      <c r="J12" s="77" cm="1">
        <f t="array" ref="J12">_xlfn.IFS(B12="TÜBA Ödülü",1000,B12="TÜBİTAK Ödülü",750,B12="Uluslararası Teşvik Ödülü",500,B12="GEBİP Ödülü",500,B12="Uluslararası Kongre Başkanlığı",100,B12="Uluslararası Kongre Sekreterliği",20,B12="KA2 Yürütücü/Koordinatör",100,B12="KA2 Araştırmacı",20,B12="Yabancı Öğrenci Doktora Tez Danışmanlığı",25*C12,B12="Yabancı Öğrenci Yüksek lisans Tez Danışmanlığı",15*C12,B12="Yurtdışında Gözlem ve Araştırma Faaliyeti",5*D12,B12="",0)</f>
        <v>0</v>
      </c>
      <c r="K12" s="40" t="s">
        <v>22</v>
      </c>
      <c r="L12" s="42" t="s">
        <v>7</v>
      </c>
    </row>
    <row r="13" spans="1:15" ht="36" customHeight="1">
      <c r="A13" s="27">
        <v>10</v>
      </c>
      <c r="B13" s="76"/>
      <c r="C13" s="76"/>
      <c r="D13" s="76"/>
      <c r="E13" s="76"/>
      <c r="F13" s="76"/>
      <c r="G13" s="44">
        <f t="shared" si="0"/>
        <v>0</v>
      </c>
      <c r="J13" s="77" cm="1">
        <f t="array" ref="J13">_xlfn.IFS(B13="TÜBA Ödülü",1000,B13="TÜBİTAK Ödülü",750,B13="Uluslararası Teşvik Ödülü",500,B13="GEBİP Ödülü",500,B13="Uluslararası Kongre Başkanlığı",100,B13="Uluslararası Kongre Sekreterliği",20,B13="KA2 Yürütücü/Koordinatör",100,B13="KA2 Araştırmacı",20,B13="Yabancı Öğrenci Doktora Tez Danışmanlığı",25*C13,B13="Yabancı Öğrenci Yüksek lisans Tez Danışmanlığı",15*C13,B13="Yurtdışında Gözlem ve Araştırma Faaliyeti",5*D13,B13="",0)</f>
        <v>0</v>
      </c>
      <c r="K13" s="40" t="s">
        <v>50</v>
      </c>
      <c r="L13" s="42" t="s">
        <v>8</v>
      </c>
    </row>
    <row r="14" spans="1:15" ht="36" customHeight="1">
      <c r="A14" s="26">
        <v>11</v>
      </c>
      <c r="B14" s="76"/>
      <c r="C14" s="76"/>
      <c r="D14" s="76"/>
      <c r="E14" s="76"/>
      <c r="F14" s="76"/>
      <c r="G14" s="44">
        <f t="shared" si="0"/>
        <v>0</v>
      </c>
      <c r="J14" s="77" cm="1">
        <f t="array" ref="J14">_xlfn.IFS(B14="TÜBA Ödülü",1000,B14="TÜBİTAK Ödülü",750,B14="Uluslararası Teşvik Ödülü",500,B14="GEBİP Ödülü",500,B14="Uluslararası Kongre Başkanlığı",100,B14="Uluslararası Kongre Sekreterliği",20,B14="KA2 Yürütücü/Koordinatör",100,B14="KA2 Araştırmacı",20,B14="Yabancı Öğrenci Doktora Tez Danışmanlığı",25*C14,B14="Yabancı Öğrenci Yüksek lisans Tez Danışmanlığı",15*C14,B14="Yurtdışında Gözlem ve Araştırma Faaliyeti",5*D14,B14="",0)</f>
        <v>0</v>
      </c>
      <c r="K14" s="40"/>
      <c r="L14" s="53" t="s">
        <v>9</v>
      </c>
    </row>
    <row r="15" spans="1:15" ht="36" customHeight="1">
      <c r="A15" s="27">
        <v>12</v>
      </c>
      <c r="B15" s="76"/>
      <c r="C15" s="76"/>
      <c r="D15" s="76"/>
      <c r="E15" s="76"/>
      <c r="F15" s="76"/>
      <c r="G15" s="44">
        <f t="shared" si="0"/>
        <v>0</v>
      </c>
      <c r="J15" s="77" cm="1">
        <f t="array" ref="J15">_xlfn.IFS(B15="TÜBA Ödülü",1000,B15="TÜBİTAK Ödülü",750,B15="Uluslararası Teşvik Ödülü",500,B15="GEBİP Ödülü",500,B15="Uluslararası Kongre Başkanlığı",100,B15="Uluslararası Kongre Sekreterliği",20,B15="KA2 Yürütücü/Koordinatör",100,B15="KA2 Araştırmacı",20,B15="Yabancı Öğrenci Doktora Tez Danışmanlığı",25*C15,B15="Yabancı Öğrenci Yüksek lisans Tez Danışmanlığı",15*C15,B15="Yurtdışında Gözlem ve Araştırma Faaliyeti",5*D15,B15="",0)</f>
        <v>0</v>
      </c>
      <c r="K15" s="40" t="s">
        <v>174</v>
      </c>
      <c r="L15" s="42" t="s">
        <v>11</v>
      </c>
    </row>
    <row r="16" spans="1:15" ht="36" customHeight="1">
      <c r="A16" s="26">
        <v>13</v>
      </c>
      <c r="B16" s="76"/>
      <c r="C16" s="76"/>
      <c r="D16" s="76"/>
      <c r="E16" s="76"/>
      <c r="F16" s="76"/>
      <c r="G16" s="44">
        <f t="shared" si="0"/>
        <v>0</v>
      </c>
      <c r="J16" s="77" cm="1">
        <f t="array" ref="J16">_xlfn.IFS(B16="TÜBA Ödülü",1000,B16="TÜBİTAK Ödülü",750,B16="Uluslararası Teşvik Ödülü",500,B16="GEBİP Ödülü",500,B16="Uluslararası Kongre Başkanlığı",100,B16="Uluslararası Kongre Sekreterliği",20,B16="KA2 Yürütücü/Koordinatör",100,B16="KA2 Araştırmacı",20,B16="Yabancı Öğrenci Doktora Tez Danışmanlığı",25*C16,B16="Yabancı Öğrenci Yüksek lisans Tez Danışmanlığı",15*C16,B16="Yurtdışında Gözlem ve Araştırma Faaliyeti",5*D16,B16="",0)</f>
        <v>0</v>
      </c>
      <c r="K16" s="40" t="s">
        <v>95</v>
      </c>
      <c r="L16" s="42" t="s">
        <v>13</v>
      </c>
    </row>
    <row r="17" spans="1:12" ht="36" customHeight="1">
      <c r="A17" s="27">
        <v>14</v>
      </c>
      <c r="B17" s="76"/>
      <c r="C17" s="76"/>
      <c r="D17" s="76"/>
      <c r="E17" s="76"/>
      <c r="F17" s="76"/>
      <c r="G17" s="44">
        <f t="shared" si="0"/>
        <v>0</v>
      </c>
      <c r="J17" s="77" cm="1">
        <f t="array" ref="J17">_xlfn.IFS(B17="TÜBA Ödülü",1000,B17="TÜBİTAK Ödülü",750,B17="Uluslararası Teşvik Ödülü",500,B17="GEBİP Ödülü",500,B17="Uluslararası Kongre Başkanlığı",100,B17="Uluslararası Kongre Sekreterliği",20,B17="KA2 Yürütücü/Koordinatör",100,B17="KA2 Araştırmacı",20,B17="Yabancı Öğrenci Doktora Tez Danışmanlığı",25*C17,B17="Yabancı Öğrenci Yüksek lisans Tez Danışmanlığı",15*C17,B17="Yurtdışında Gözlem ve Araştırma Faaliyeti",5*D17,B17="",0)</f>
        <v>0</v>
      </c>
      <c r="K17" s="40" t="s">
        <v>104</v>
      </c>
      <c r="L17" s="42"/>
    </row>
    <row r="18" spans="1:12" ht="36" customHeight="1">
      <c r="A18" s="26">
        <v>15</v>
      </c>
      <c r="B18" s="76"/>
      <c r="C18" s="76"/>
      <c r="D18" s="76"/>
      <c r="E18" s="76"/>
      <c r="F18" s="76"/>
      <c r="G18" s="44">
        <f t="shared" si="0"/>
        <v>0</v>
      </c>
      <c r="J18" s="77" cm="1">
        <f t="array" ref="J18">_xlfn.IFS(B18="TÜBA Ödülü",1000,B18="TÜBİTAK Ödülü",750,B18="Uluslararası Teşvik Ödülü",500,B18="GEBİP Ödülü",500,B18="Uluslararası Kongre Başkanlığı",100,B18="Uluslararası Kongre Sekreterliği",20,B18="KA2 Yürütücü/Koordinatör",100,B18="KA2 Araştırmacı",20,B18="Yabancı Öğrenci Doktora Tez Danışmanlığı",25*C18,B18="Yabancı Öğrenci Yüksek lisans Tez Danışmanlığı",15*C18,B18="Yurtdışında Gözlem ve Araştırma Faaliyeti",5*D18,B18="",0)</f>
        <v>0</v>
      </c>
      <c r="K18" s="40" t="s">
        <v>105</v>
      </c>
      <c r="L18" s="42"/>
    </row>
    <row r="19" spans="1:12" ht="36" customHeight="1">
      <c r="A19" s="27">
        <v>16</v>
      </c>
      <c r="B19" s="76"/>
      <c r="C19" s="76"/>
      <c r="D19" s="76"/>
      <c r="E19" s="76"/>
      <c r="F19" s="76"/>
      <c r="G19" s="44">
        <f t="shared" si="0"/>
        <v>0</v>
      </c>
      <c r="J19" s="77" cm="1">
        <f t="array" ref="J19">_xlfn.IFS(B19="TÜBA Ödülü",1000,B19="TÜBİTAK Ödülü",750,B19="Uluslararası Teşvik Ödülü",500,B19="GEBİP Ödülü",500,B19="Uluslararası Kongre Başkanlığı",100,B19="Uluslararası Kongre Sekreterliği",20,B19="KA2 Yürütücü/Koordinatör",100,B19="KA2 Araştırmacı",20,B19="Yabancı Öğrenci Doktora Tez Danışmanlığı",25*C19,B19="Yabancı Öğrenci Yüksek lisans Tez Danışmanlığı",15*C19,B19="Yurtdışında Gözlem ve Araştırma Faaliyeti",5*D19,B19="",0)</f>
        <v>0</v>
      </c>
      <c r="K19" s="40" t="s">
        <v>24</v>
      </c>
      <c r="L19" s="40" t="s">
        <v>11</v>
      </c>
    </row>
    <row r="20" spans="1:12" ht="36" customHeight="1">
      <c r="A20" s="26">
        <v>17</v>
      </c>
      <c r="B20" s="76"/>
      <c r="C20" s="76"/>
      <c r="D20" s="76"/>
      <c r="E20" s="76"/>
      <c r="F20" s="76"/>
      <c r="G20" s="44">
        <f t="shared" si="0"/>
        <v>0</v>
      </c>
      <c r="J20" s="77" cm="1">
        <f t="array" ref="J20">_xlfn.IFS(B20="TÜBA Ödülü",1000,B20="TÜBİTAK Ödülü",750,B20="Uluslararası Teşvik Ödülü",500,B20="GEBİP Ödülü",500,B20="Uluslararası Kongre Başkanlığı",100,B20="Uluslararası Kongre Sekreterliği",20,B20="KA2 Yürütücü/Koordinatör",100,B20="KA2 Araştırmacı",20,B20="Yabancı Öğrenci Doktora Tez Danışmanlığı",25*C20,B20="Yabancı Öğrenci Yüksek lisans Tez Danışmanlığı",15*C20,B20="Yurtdışında Gözlem ve Araştırma Faaliyeti",5*D20,B20="",0)</f>
        <v>0</v>
      </c>
      <c r="K20" s="40" t="s">
        <v>23</v>
      </c>
      <c r="L20" s="40" t="s">
        <v>13</v>
      </c>
    </row>
    <row r="21" spans="1:12" ht="36" customHeight="1">
      <c r="A21" s="27">
        <v>18</v>
      </c>
      <c r="B21" s="76"/>
      <c r="C21" s="76"/>
      <c r="D21" s="76"/>
      <c r="E21" s="76"/>
      <c r="F21" s="76"/>
      <c r="G21" s="44">
        <f t="shared" si="0"/>
        <v>0</v>
      </c>
      <c r="J21" s="77" cm="1">
        <f t="array" ref="J21">_xlfn.IFS(B21="TÜBA Ödülü",1000,B21="TÜBİTAK Ödülü",750,B21="Uluslararası Teşvik Ödülü",500,B21="GEBİP Ödülü",500,B21="Uluslararası Kongre Başkanlığı",100,B21="Uluslararası Kongre Sekreterliği",20,B21="KA2 Yürütücü/Koordinatör",100,B21="KA2 Araştırmacı",20,B21="Yabancı Öğrenci Doktora Tez Danışmanlığı",25*C21,B21="Yabancı Öğrenci Yüksek lisans Tez Danışmanlığı",15*C21,B21="Yurtdışında Gözlem ve Araştırma Faaliyeti",5*D21,B21="",0)</f>
        <v>0</v>
      </c>
    </row>
    <row r="22" spans="1:12" ht="36" customHeight="1">
      <c r="A22" s="26">
        <v>19</v>
      </c>
      <c r="B22" s="76"/>
      <c r="C22" s="76"/>
      <c r="D22" s="76"/>
      <c r="E22" s="76"/>
      <c r="F22" s="76"/>
      <c r="G22" s="44">
        <f t="shared" si="0"/>
        <v>0</v>
      </c>
      <c r="J22" s="77" cm="1">
        <f t="array" ref="J22">_xlfn.IFS(B22="TÜBA Ödülü",1000,B22="TÜBİTAK Ödülü",750,B22="Uluslararası Teşvik Ödülü",500,B22="GEBİP Ödülü",500,B22="Uluslararası Kongre Başkanlığı",100,B22="Uluslararası Kongre Sekreterliği",20,B22="KA2 Yürütücü/Koordinatör",100,B22="KA2 Araştırmacı",20,B22="Yabancı Öğrenci Doktora Tez Danışmanlığı",25*C22,B22="Yabancı Öğrenci Yüksek lisans Tez Danışmanlığı",15*C22,B22="Yurtdışında Gözlem ve Araştırma Faaliyeti",5*D22,B22="",0)</f>
        <v>0</v>
      </c>
      <c r="K22" s="60" t="s">
        <v>3</v>
      </c>
      <c r="L22" s="40" t="s">
        <v>79</v>
      </c>
    </row>
    <row r="23" spans="1:12" ht="36" customHeight="1">
      <c r="A23" s="27">
        <v>20</v>
      </c>
      <c r="B23" s="76"/>
      <c r="C23" s="76"/>
      <c r="D23" s="76"/>
      <c r="E23" s="76"/>
      <c r="F23" s="76"/>
      <c r="G23" s="44">
        <f t="shared" si="0"/>
        <v>0</v>
      </c>
      <c r="J23" s="77" cm="1">
        <f t="array" ref="J23">_xlfn.IFS(B23="TÜBA Ödülü",1000,B23="TÜBİTAK Ödülü",750,B23="Uluslararası Teşvik Ödülü",500,B23="GEBİP Ödülü",500,B23="Uluslararası Kongre Başkanlığı",100,B23="Uluslararası Kongre Sekreterliği",20,B23="KA2 Yürütücü/Koordinatör",100,B23="KA2 Araştırmacı",20,B23="Yabancı Öğrenci Doktora Tez Danışmanlığı",25*C23,B23="Yabancı Öğrenci Yüksek lisans Tez Danışmanlığı",15*C23,B23="Yurtdışında Gözlem ve Araştırma Faaliyeti",5*D23,B23="",0)</f>
        <v>0</v>
      </c>
      <c r="K23" s="60" t="s">
        <v>10</v>
      </c>
      <c r="L23" s="40" t="s">
        <v>80</v>
      </c>
    </row>
    <row r="24" spans="1:12" ht="36" customHeight="1">
      <c r="A24" s="26">
        <v>21</v>
      </c>
      <c r="B24" s="76"/>
      <c r="C24" s="76"/>
      <c r="D24" s="76"/>
      <c r="E24" s="76"/>
      <c r="F24" s="76"/>
      <c r="G24" s="44">
        <f t="shared" si="0"/>
        <v>0</v>
      </c>
      <c r="J24" s="77" cm="1">
        <f t="array" ref="J24">_xlfn.IFS(B24="TÜBA Ödülü",1000,B24="TÜBİTAK Ödülü",750,B24="Uluslararası Teşvik Ödülü",500,B24="GEBİP Ödülü",500,B24="Uluslararası Kongre Başkanlığı",100,B24="Uluslararası Kongre Sekreterliği",20,B24="KA2 Yürütücü/Koordinatör",100,B24="KA2 Araştırmacı",20,B24="Yabancı Öğrenci Doktora Tez Danışmanlığı",25*C24,B24="Yabancı Öğrenci Yüksek lisans Tez Danışmanlığı",15*C24,B24="Yurtdışında Gözlem ve Araştırma Faaliyeti",5*D24,B24="",0)</f>
        <v>0</v>
      </c>
    </row>
    <row r="25" spans="1:12" ht="36" customHeight="1">
      <c r="A25" s="27">
        <v>22</v>
      </c>
      <c r="B25" s="76"/>
      <c r="C25" s="76"/>
      <c r="D25" s="76"/>
      <c r="E25" s="76"/>
      <c r="F25" s="76"/>
      <c r="G25" s="44">
        <f t="shared" si="0"/>
        <v>0</v>
      </c>
      <c r="J25" s="77" cm="1">
        <f t="array" ref="J25">_xlfn.IFS(B25="TÜBA Ödülü",1000,B25="TÜBİTAK Ödülü",750,B25="Uluslararası Teşvik Ödülü",500,B25="GEBİP Ödülü",500,B25="Uluslararası Kongre Başkanlığı",100,B25="Uluslararası Kongre Sekreterliği",20,B25="KA2 Yürütücü/Koordinatör",100,B25="KA2 Araştırmacı",20,B25="Yabancı Öğrenci Doktora Tez Danışmanlığı",25*C25,B25="Yabancı Öğrenci Yüksek lisans Tez Danışmanlığı",15*C25,B25="Yurtdışında Gözlem ve Araştırma Faaliyeti",5*D25,B25="",0)</f>
        <v>0</v>
      </c>
      <c r="K25" s="53" t="s">
        <v>166</v>
      </c>
      <c r="L25" s="40" t="s">
        <v>91</v>
      </c>
    </row>
    <row r="26" spans="1:12" ht="36" customHeight="1">
      <c r="A26" s="26">
        <v>23</v>
      </c>
      <c r="B26" s="76"/>
      <c r="C26" s="76"/>
      <c r="D26" s="76"/>
      <c r="E26" s="76"/>
      <c r="F26" s="76"/>
      <c r="G26" s="44">
        <f t="shared" si="0"/>
        <v>0</v>
      </c>
      <c r="J26" s="77" cm="1">
        <f t="array" ref="J26">_xlfn.IFS(B26="TÜBA Ödülü",1000,B26="TÜBİTAK Ödülü",750,B26="Uluslararası Teşvik Ödülü",500,B26="GEBİP Ödülü",500,B26="Uluslararası Kongre Başkanlığı",100,B26="Uluslararası Kongre Sekreterliği",20,B26="KA2 Yürütücü/Koordinatör",100,B26="KA2 Araştırmacı",20,B26="Yabancı Öğrenci Doktora Tez Danışmanlığı",25*C26,B26="Yabancı Öğrenci Yüksek lisans Tez Danışmanlığı",15*C26,B26="Yurtdışında Gözlem ve Araştırma Faaliyeti",5*D26,B26="",0)</f>
        <v>0</v>
      </c>
      <c r="K26" s="53" t="s">
        <v>167</v>
      </c>
      <c r="L26" s="40" t="s">
        <v>90</v>
      </c>
    </row>
    <row r="27" spans="1:12" ht="36" customHeight="1">
      <c r="A27" s="27">
        <v>24</v>
      </c>
      <c r="B27" s="76"/>
      <c r="C27" s="76"/>
      <c r="D27" s="76"/>
      <c r="E27" s="76"/>
      <c r="F27" s="76"/>
      <c r="G27" s="44">
        <f t="shared" si="0"/>
        <v>0</v>
      </c>
      <c r="J27" s="77" cm="1">
        <f t="array" ref="J27">_xlfn.IFS(B27="TÜBA Ödülü",1000,B27="TÜBİTAK Ödülü",750,B27="Uluslararası Teşvik Ödülü",500,B27="GEBİP Ödülü",500,B27="Uluslararası Kongre Başkanlığı",100,B27="Uluslararası Kongre Sekreterliği",20,B27="KA2 Yürütücü/Koordinatör",100,B27="KA2 Araştırmacı",20,B27="Yabancı Öğrenci Doktora Tez Danışmanlığı",25*C27,B27="Yabancı Öğrenci Yüksek lisans Tez Danışmanlığı",15*C27,B27="Yurtdışında Gözlem ve Araştırma Faaliyeti",5*D27,B27="",0)</f>
        <v>0</v>
      </c>
      <c r="K27" s="53" t="s">
        <v>168</v>
      </c>
    </row>
    <row r="28" spans="1:12" ht="36" customHeight="1">
      <c r="A28" s="26">
        <v>25</v>
      </c>
      <c r="B28" s="76"/>
      <c r="C28" s="76"/>
      <c r="D28" s="76"/>
      <c r="E28" s="76"/>
      <c r="F28" s="76"/>
      <c r="G28" s="44">
        <f t="shared" si="0"/>
        <v>0</v>
      </c>
      <c r="J28" s="77" cm="1">
        <f t="array" ref="J28">_xlfn.IFS(B28="TÜBA Ödülü",1000,B28="TÜBİTAK Ödülü",750,B28="Uluslararası Teşvik Ödülü",500,B28="GEBİP Ödülü",500,B28="Uluslararası Kongre Başkanlığı",100,B28="Uluslararası Kongre Sekreterliği",20,B28="KA2 Yürütücü/Koordinatör",100,B28="KA2 Araştırmacı",20,B28="Yabancı Öğrenci Doktora Tez Danışmanlığı",25*C28,B28="Yabancı Öğrenci Yüksek lisans Tez Danışmanlığı",15*C28,B28="Yurtdışında Gözlem ve Araştırma Faaliyeti",5*D28,B28="",0)</f>
        <v>0</v>
      </c>
    </row>
    <row r="29" spans="1:12" ht="36" customHeight="1">
      <c r="A29" s="27">
        <v>26</v>
      </c>
      <c r="B29" s="76"/>
      <c r="C29" s="76"/>
      <c r="D29" s="76"/>
      <c r="E29" s="76"/>
      <c r="F29" s="76"/>
      <c r="G29" s="44">
        <f t="shared" si="0"/>
        <v>0</v>
      </c>
      <c r="J29" s="77" cm="1">
        <f t="array" ref="J29">_xlfn.IFS(B29="TÜBA Ödülü",1000,B29="TÜBİTAK Ödülü",750,B29="Uluslararası Teşvik Ödülü",500,B29="GEBİP Ödülü",500,B29="Uluslararası Kongre Başkanlığı",100,B29="Uluslararası Kongre Sekreterliği",20,B29="KA2 Yürütücü/Koordinatör",100,B29="KA2 Araştırmacı",20,B29="Yabancı Öğrenci Doktora Tez Danışmanlığı",25*C29,B29="Yabancı Öğrenci Yüksek lisans Tez Danışmanlığı",15*C29,B29="Yurtdışında Gözlem ve Araştırma Faaliyeti",5*D29,B29="",0)</f>
        <v>0</v>
      </c>
      <c r="K29" s="60" t="s">
        <v>163</v>
      </c>
      <c r="L29" s="53" t="s">
        <v>76</v>
      </c>
    </row>
    <row r="30" spans="1:12" ht="36" customHeight="1">
      <c r="A30" s="26">
        <v>27</v>
      </c>
      <c r="B30" s="76"/>
      <c r="C30" s="76"/>
      <c r="D30" s="76"/>
      <c r="E30" s="76"/>
      <c r="F30" s="76"/>
      <c r="G30" s="44">
        <f t="shared" si="0"/>
        <v>0</v>
      </c>
      <c r="J30" s="77" cm="1">
        <f t="array" ref="J30">_xlfn.IFS(B30="TÜBA Ödülü",1000,B30="TÜBİTAK Ödülü",750,B30="Uluslararası Teşvik Ödülü",500,B30="GEBİP Ödülü",500,B30="Uluslararası Kongre Başkanlığı",100,B30="Uluslararası Kongre Sekreterliği",20,B30="KA2 Yürütücü/Koordinatör",100,B30="KA2 Araştırmacı",20,B30="Yabancı Öğrenci Doktora Tez Danışmanlığı",25*C30,B30="Yabancı Öğrenci Yüksek lisans Tez Danışmanlığı",15*C30,B30="Yurtdışında Gözlem ve Araştırma Faaliyeti",5*D30,B30="",0)</f>
        <v>0</v>
      </c>
      <c r="K30" s="60" t="s">
        <v>164</v>
      </c>
      <c r="L30" s="53" t="s">
        <v>77</v>
      </c>
    </row>
    <row r="31" spans="1:12" ht="36" customHeight="1">
      <c r="A31" s="27">
        <v>28</v>
      </c>
      <c r="B31" s="76"/>
      <c r="C31" s="76"/>
      <c r="D31" s="76"/>
      <c r="E31" s="76"/>
      <c r="F31" s="76"/>
      <c r="G31" s="44">
        <f t="shared" si="0"/>
        <v>0</v>
      </c>
      <c r="J31" s="77" cm="1">
        <f t="array" ref="J31">_xlfn.IFS(B31="TÜBA Ödülü",1000,B31="TÜBİTAK Ödülü",750,B31="Uluslararası Teşvik Ödülü",500,B31="GEBİP Ödülü",500,B31="Uluslararası Kongre Başkanlığı",100,B31="Uluslararası Kongre Sekreterliği",20,B31="KA2 Yürütücü/Koordinatör",100,B31="KA2 Araştırmacı",20,B31="Yabancı Öğrenci Doktora Tez Danışmanlığı",25*C31,B31="Yabancı Öğrenci Yüksek lisans Tez Danışmanlığı",15*C31,B31="Yurtdışında Gözlem ve Araştırma Faaliyeti",5*D31,B31="",0)</f>
        <v>0</v>
      </c>
      <c r="K31" s="60" t="s">
        <v>165</v>
      </c>
      <c r="L31" s="53" t="s">
        <v>171</v>
      </c>
    </row>
    <row r="32" spans="1:12" ht="36" customHeight="1">
      <c r="A32" s="26">
        <v>29</v>
      </c>
      <c r="B32" s="76"/>
      <c r="C32" s="76"/>
      <c r="D32" s="76"/>
      <c r="E32" s="76"/>
      <c r="F32" s="76"/>
      <c r="G32" s="44">
        <f t="shared" si="0"/>
        <v>0</v>
      </c>
      <c r="J32" s="77" cm="1">
        <f t="array" ref="J32">_xlfn.IFS(B32="TÜBA Ödülü",1000,B32="TÜBİTAK Ödülü",750,B32="Uluslararası Teşvik Ödülü",500,B32="GEBİP Ödülü",500,B32="Uluslararası Kongre Başkanlığı",100,B32="Uluslararası Kongre Sekreterliği",20,B32="KA2 Yürütücü/Koordinatör",100,B32="KA2 Araştırmacı",20,B32="Yabancı Öğrenci Doktora Tez Danışmanlığı",25*C32,B32="Yabancı Öğrenci Yüksek lisans Tez Danışmanlığı",15*C32,B32="Yurtdışında Gözlem ve Araştırma Faaliyeti",5*D32,B32="",0)</f>
        <v>0</v>
      </c>
    </row>
    <row r="33" spans="1:10" ht="36" customHeight="1">
      <c r="A33" s="27">
        <v>30</v>
      </c>
      <c r="B33" s="76"/>
      <c r="C33" s="76"/>
      <c r="D33" s="76"/>
      <c r="E33" s="76"/>
      <c r="F33" s="76"/>
      <c r="G33" s="44">
        <f t="shared" si="0"/>
        <v>0</v>
      </c>
      <c r="J33" s="77" cm="1">
        <f t="array" ref="J33">_xlfn.IFS(B33="TÜBA Ödülü",1000,B33="TÜBİTAK Ödülü",750,B33="Uluslararası Teşvik Ödülü",500,B33="GEBİP Ödülü",500,B33="Uluslararası Kongre Başkanlığı",100,B33="Uluslararası Kongre Sekreterliği",20,B33="KA2 Yürütücü/Koordinatör",100,B33="KA2 Araştırmacı",20,B33="Yabancı Öğrenci Doktora Tez Danışmanlığı",25*C33,B33="Yabancı Öğrenci Yüksek lisans Tez Danışmanlığı",15*C33,B33="Yurtdışında Gözlem ve Araştırma Faaliyeti",5*D33,B33="",0)</f>
        <v>0</v>
      </c>
    </row>
    <row r="34" spans="1:10" ht="36" customHeight="1">
      <c r="A34" s="26">
        <v>31</v>
      </c>
      <c r="B34" s="76"/>
      <c r="C34" s="76"/>
      <c r="D34" s="76"/>
      <c r="E34" s="76"/>
      <c r="F34" s="76"/>
      <c r="G34" s="44">
        <f t="shared" si="0"/>
        <v>0</v>
      </c>
      <c r="J34" s="77" cm="1">
        <f t="array" ref="J34">_xlfn.IFS(B34="TÜBA Ödülü",1000,B34="TÜBİTAK Ödülü",750,B34="Uluslararası Teşvik Ödülü",500,B34="GEBİP Ödülü",500,B34="Uluslararası Kongre Başkanlığı",100,B34="Uluslararası Kongre Sekreterliği",20,B34="KA2 Yürütücü/Koordinatör",100,B34="KA2 Araştırmacı",20,B34="Yabancı Öğrenci Doktora Tez Danışmanlığı",25*C34,B34="Yabancı Öğrenci Yüksek lisans Tez Danışmanlığı",15*C34,B34="Yurtdışında Gözlem ve Araştırma Faaliyeti",5*D34,B34="",0)</f>
        <v>0</v>
      </c>
    </row>
    <row r="35" spans="1:10" ht="36" customHeight="1">
      <c r="A35" s="27">
        <v>32</v>
      </c>
      <c r="B35" s="76"/>
      <c r="C35" s="76"/>
      <c r="D35" s="76"/>
      <c r="E35" s="76"/>
      <c r="F35" s="76"/>
      <c r="G35" s="44">
        <f t="shared" si="0"/>
        <v>0</v>
      </c>
      <c r="J35" s="77" cm="1">
        <f t="array" ref="J35">_xlfn.IFS(B35="TÜBA Ödülü",1000,B35="TÜBİTAK Ödülü",750,B35="Uluslararası Teşvik Ödülü",500,B35="GEBİP Ödülü",500,B35="Uluslararası Kongre Başkanlığı",100,B35="Uluslararası Kongre Sekreterliği",20,B35="KA2 Yürütücü/Koordinatör",100,B35="KA2 Araştırmacı",20,B35="Yabancı Öğrenci Doktora Tez Danışmanlığı",25*C35,B35="Yabancı Öğrenci Yüksek lisans Tez Danışmanlığı",15*C35,B35="Yurtdışında Gözlem ve Araştırma Faaliyeti",5*D35,B35="",0)</f>
        <v>0</v>
      </c>
    </row>
    <row r="36" spans="1:10" ht="36" customHeight="1">
      <c r="A36" s="26">
        <v>33</v>
      </c>
      <c r="B36" s="76"/>
      <c r="C36" s="76"/>
      <c r="D36" s="76"/>
      <c r="E36" s="76"/>
      <c r="F36" s="76"/>
      <c r="G36" s="44">
        <f t="shared" si="0"/>
        <v>0</v>
      </c>
      <c r="J36" s="77" cm="1">
        <f t="array" ref="J36">_xlfn.IFS(B36="TÜBA Ödülü",1000,B36="TÜBİTAK Ödülü",750,B36="Uluslararası Teşvik Ödülü",500,B36="GEBİP Ödülü",500,B36="Uluslararası Kongre Başkanlığı",100,B36="Uluslararası Kongre Sekreterliği",20,B36="KA2 Yürütücü/Koordinatör",100,B36="KA2 Araştırmacı",20,B36="Yabancı Öğrenci Doktora Tez Danışmanlığı",25*C36,B36="Yabancı Öğrenci Yüksek lisans Tez Danışmanlığı",15*C36,B36="Yurtdışında Gözlem ve Araştırma Faaliyeti",5*D36,B36="",0)</f>
        <v>0</v>
      </c>
    </row>
    <row r="37" spans="1:10" ht="36" customHeight="1">
      <c r="A37" s="27">
        <v>34</v>
      </c>
      <c r="B37" s="76"/>
      <c r="C37" s="76"/>
      <c r="D37" s="76"/>
      <c r="E37" s="76"/>
      <c r="F37" s="76"/>
      <c r="G37" s="44">
        <f t="shared" si="0"/>
        <v>0</v>
      </c>
      <c r="J37" s="77" cm="1">
        <f t="array" ref="J37">_xlfn.IFS(B37="TÜBA Ödülü",1000,B37="TÜBİTAK Ödülü",750,B37="Uluslararası Teşvik Ödülü",500,B37="GEBİP Ödülü",500,B37="Uluslararası Kongre Başkanlığı",100,B37="Uluslararası Kongre Sekreterliği",20,B37="KA2 Yürütücü/Koordinatör",100,B37="KA2 Araştırmacı",20,B37="Yabancı Öğrenci Doktora Tez Danışmanlığı",25*C37,B37="Yabancı Öğrenci Yüksek lisans Tez Danışmanlığı",15*C37,B37="Yurtdışında Gözlem ve Araştırma Faaliyeti",5*D37,B37="",0)</f>
        <v>0</v>
      </c>
    </row>
    <row r="38" spans="1:10" ht="36" customHeight="1">
      <c r="A38" s="26">
        <v>35</v>
      </c>
      <c r="B38" s="76"/>
      <c r="C38" s="76"/>
      <c r="D38" s="76"/>
      <c r="E38" s="76"/>
      <c r="F38" s="76"/>
      <c r="G38" s="44">
        <f t="shared" si="0"/>
        <v>0</v>
      </c>
      <c r="J38" s="77" cm="1">
        <f t="array" ref="J38">_xlfn.IFS(B38="TÜBA Ödülü",1000,B38="TÜBİTAK Ödülü",750,B38="Uluslararası Teşvik Ödülü",500,B38="GEBİP Ödülü",500,B38="Uluslararası Kongre Başkanlığı",100,B38="Uluslararası Kongre Sekreterliği",20,B38="KA2 Yürütücü/Koordinatör",100,B38="KA2 Araştırmacı",20,B38="Yabancı Öğrenci Doktora Tez Danışmanlığı",25*C38,B38="Yabancı Öğrenci Yüksek lisans Tez Danışmanlığı",15*C38,B38="Yurtdışında Gözlem ve Araştırma Faaliyeti",5*D38,B38="",0)</f>
        <v>0</v>
      </c>
    </row>
    <row r="39" spans="1:10" ht="36" customHeight="1">
      <c r="A39" s="27">
        <v>36</v>
      </c>
      <c r="B39" s="76"/>
      <c r="C39" s="76"/>
      <c r="D39" s="76"/>
      <c r="E39" s="76"/>
      <c r="F39" s="76"/>
      <c r="G39" s="44">
        <f t="shared" si="0"/>
        <v>0</v>
      </c>
      <c r="J39" s="77" cm="1">
        <f t="array" ref="J39">_xlfn.IFS(B39="TÜBA Ödülü",1000,B39="TÜBİTAK Ödülü",750,B39="Uluslararası Teşvik Ödülü",500,B39="GEBİP Ödülü",500,B39="Uluslararası Kongre Başkanlığı",100,B39="Uluslararası Kongre Sekreterliği",20,B39="KA2 Yürütücü/Koordinatör",100,B39="KA2 Araştırmacı",20,B39="Yabancı Öğrenci Doktora Tez Danışmanlığı",25*C39,B39="Yabancı Öğrenci Yüksek lisans Tez Danışmanlığı",15*C39,B39="Yurtdışında Gözlem ve Araştırma Faaliyeti",5*D39,B39="",0)</f>
        <v>0</v>
      </c>
    </row>
    <row r="40" spans="1:10" ht="36" customHeight="1">
      <c r="A40" s="26">
        <v>37</v>
      </c>
      <c r="B40" s="76"/>
      <c r="C40" s="76"/>
      <c r="D40" s="76"/>
      <c r="E40" s="76"/>
      <c r="F40" s="76"/>
      <c r="G40" s="44">
        <f t="shared" si="0"/>
        <v>0</v>
      </c>
      <c r="J40" s="77" cm="1">
        <f t="array" ref="J40">_xlfn.IFS(B40="TÜBA Ödülü",1000,B40="TÜBİTAK Ödülü",750,B40="Uluslararası Teşvik Ödülü",500,B40="GEBİP Ödülü",500,B40="Uluslararası Kongre Başkanlığı",100,B40="Uluslararası Kongre Sekreterliği",20,B40="KA2 Yürütücü/Koordinatör",100,B40="KA2 Araştırmacı",20,B40="Yabancı Öğrenci Doktora Tez Danışmanlığı",25*C40,B40="Yabancı Öğrenci Yüksek lisans Tez Danışmanlığı",15*C40,B40="Yurtdışında Gözlem ve Araştırma Faaliyeti",5*D40,B40="",0)</f>
        <v>0</v>
      </c>
    </row>
    <row r="41" spans="1:10" ht="36" customHeight="1">
      <c r="A41" s="27">
        <v>38</v>
      </c>
      <c r="B41" s="76"/>
      <c r="C41" s="76"/>
      <c r="D41" s="76"/>
      <c r="E41" s="76"/>
      <c r="F41" s="76"/>
      <c r="G41" s="44">
        <f t="shared" si="0"/>
        <v>0</v>
      </c>
      <c r="J41" s="77" cm="1">
        <f t="array" ref="J41">_xlfn.IFS(B41="TÜBA Ödülü",1000,B41="TÜBİTAK Ödülü",750,B41="Uluslararası Teşvik Ödülü",500,B41="GEBİP Ödülü",500,B41="Uluslararası Kongre Başkanlığı",100,B41="Uluslararası Kongre Sekreterliği",20,B41="KA2 Yürütücü/Koordinatör",100,B41="KA2 Araştırmacı",20,B41="Yabancı Öğrenci Doktora Tez Danışmanlığı",25*C41,B41="Yabancı Öğrenci Yüksek lisans Tez Danışmanlığı",15*C41,B41="Yurtdışında Gözlem ve Araştırma Faaliyeti",5*D41,B41="",0)</f>
        <v>0</v>
      </c>
    </row>
    <row r="42" spans="1:10" ht="36" customHeight="1">
      <c r="A42" s="26">
        <v>39</v>
      </c>
      <c r="B42" s="76"/>
      <c r="C42" s="76"/>
      <c r="D42" s="76"/>
      <c r="E42" s="76"/>
      <c r="F42" s="76"/>
      <c r="G42" s="44">
        <f t="shared" si="0"/>
        <v>0</v>
      </c>
      <c r="J42" s="77" cm="1">
        <f t="array" ref="J42">_xlfn.IFS(B42="TÜBA Ödülü",1000,B42="TÜBİTAK Ödülü",750,B42="Uluslararası Teşvik Ödülü",500,B42="GEBİP Ödülü",500,B42="Uluslararası Kongre Başkanlığı",100,B42="Uluslararası Kongre Sekreterliği",20,B42="KA2 Yürütücü/Koordinatör",100,B42="KA2 Araştırmacı",20,B42="Yabancı Öğrenci Doktora Tez Danışmanlığı",25*C42,B42="Yabancı Öğrenci Yüksek lisans Tez Danışmanlığı",15*C42,B42="Yurtdışında Gözlem ve Araştırma Faaliyeti",5*D42,B42="",0)</f>
        <v>0</v>
      </c>
    </row>
    <row r="43" spans="1:10" ht="36" customHeight="1">
      <c r="A43" s="27">
        <v>40</v>
      </c>
      <c r="B43" s="76"/>
      <c r="C43" s="76"/>
      <c r="D43" s="76"/>
      <c r="E43" s="76"/>
      <c r="F43" s="76"/>
      <c r="G43" s="44">
        <f t="shared" si="0"/>
        <v>0</v>
      </c>
      <c r="J43" s="77" cm="1">
        <f t="array" ref="J43">_xlfn.IFS(B43="TÜBA Ödülü",1000,B43="TÜBİTAK Ödülü",750,B43="Uluslararası Teşvik Ödülü",500,B43="GEBİP Ödülü",500,B43="Uluslararası Kongre Başkanlığı",100,B43="Uluslararası Kongre Sekreterliği",20,B43="KA2 Yürütücü/Koordinatör",100,B43="KA2 Araştırmacı",20,B43="Yabancı Öğrenci Doktora Tez Danışmanlığı",25*C43,B43="Yabancı Öğrenci Yüksek lisans Tez Danışmanlığı",15*C43,B43="Yurtdışında Gözlem ve Araştırma Faaliyeti",5*D43,B43="",0)</f>
        <v>0</v>
      </c>
    </row>
    <row r="44" spans="1:10">
      <c r="A44" s="26">
        <v>41</v>
      </c>
      <c r="B44" s="76"/>
      <c r="C44" s="76"/>
      <c r="D44" s="76"/>
      <c r="E44" s="76"/>
      <c r="F44" s="76"/>
      <c r="G44" s="44">
        <f t="shared" si="0"/>
        <v>0</v>
      </c>
      <c r="J44" s="77" cm="1">
        <f t="array" ref="J44">_xlfn.IFS(B44="TÜBA Ödülü",1000,B44="TÜBİTAK Ödülü",750,B44="Uluslararası Teşvik Ödülü",500,B44="GEBİP Ödülü",500,B44="Uluslararası Kongre Başkanlığı",100,B44="Uluslararası Kongre Sekreterliği",20,B44="KA2 Yürütücü/Koordinatör",100,B44="KA2 Araştırmacı",20,B44="Yabancı Öğrenci Doktora Tez Danışmanlığı",25*C44,B44="Yabancı Öğrenci Yüksek lisans Tez Danışmanlığı",15*C44,B44="Yurtdışında Gözlem ve Araştırma Faaliyeti",5*D44,B44="",0)</f>
        <v>0</v>
      </c>
    </row>
    <row r="45" spans="1:10">
      <c r="A45" s="27">
        <v>42</v>
      </c>
      <c r="B45" s="76"/>
      <c r="C45" s="76"/>
      <c r="D45" s="76"/>
      <c r="E45" s="76"/>
      <c r="F45" s="76"/>
      <c r="G45" s="44">
        <f t="shared" si="0"/>
        <v>0</v>
      </c>
      <c r="J45" s="77" cm="1">
        <f t="array" ref="J45">_xlfn.IFS(B45="TÜBA Ödülü",1000,B45="TÜBİTAK Ödülü",750,B45="Uluslararası Teşvik Ödülü",500,B45="GEBİP Ödülü",500,B45="Uluslararası Kongre Başkanlığı",100,B45="Uluslararası Kongre Sekreterliği",20,B45="KA2 Yürütücü/Koordinatör",100,B45="KA2 Araştırmacı",20,B45="Yabancı Öğrenci Doktora Tez Danışmanlığı",25*C45,B45="Yabancı Öğrenci Yüksek lisans Tez Danışmanlığı",15*C45,B45="Yurtdışında Gözlem ve Araştırma Faaliyeti",5*D45,B45="",0)</f>
        <v>0</v>
      </c>
    </row>
    <row r="46" spans="1:10">
      <c r="A46" s="26">
        <v>43</v>
      </c>
      <c r="B46" s="76"/>
      <c r="C46" s="76"/>
      <c r="D46" s="76"/>
      <c r="E46" s="76"/>
      <c r="F46" s="76"/>
      <c r="G46" s="44">
        <f t="shared" si="0"/>
        <v>0</v>
      </c>
      <c r="J46" s="77" cm="1">
        <f t="array" ref="J46">_xlfn.IFS(B46="TÜBA Ödülü",1000,B46="TÜBİTAK Ödülü",750,B46="Uluslararası Teşvik Ödülü",500,B46="GEBİP Ödülü",500,B46="Uluslararası Kongre Başkanlığı",100,B46="Uluslararası Kongre Sekreterliği",20,B46="KA2 Yürütücü/Koordinatör",100,B46="KA2 Araştırmacı",20,B46="Yabancı Öğrenci Doktora Tez Danışmanlığı",25*C46,B46="Yabancı Öğrenci Yüksek lisans Tez Danışmanlığı",15*C46,B46="Yurtdışında Gözlem ve Araştırma Faaliyeti",5*D46,B46="",0)</f>
        <v>0</v>
      </c>
    </row>
    <row r="47" spans="1:10">
      <c r="A47" s="27">
        <v>44</v>
      </c>
      <c r="B47" s="76"/>
      <c r="C47" s="76"/>
      <c r="D47" s="76"/>
      <c r="E47" s="76"/>
      <c r="F47" s="76"/>
      <c r="G47" s="44">
        <f t="shared" si="0"/>
        <v>0</v>
      </c>
      <c r="J47" s="77" cm="1">
        <f t="array" ref="J47">_xlfn.IFS(B47="TÜBA Ödülü",1000,B47="TÜBİTAK Ödülü",750,B47="Uluslararası Teşvik Ödülü",500,B47="GEBİP Ödülü",500,B47="Uluslararası Kongre Başkanlığı",100,B47="Uluslararası Kongre Sekreterliği",20,B47="KA2 Yürütücü/Koordinatör",100,B47="KA2 Araştırmacı",20,B47="Yabancı Öğrenci Doktora Tez Danışmanlığı",25*C47,B47="Yabancı Öğrenci Yüksek lisans Tez Danışmanlığı",15*C47,B47="Yurtdışında Gözlem ve Araştırma Faaliyeti",5*D47,B47="",0)</f>
        <v>0</v>
      </c>
    </row>
    <row r="48" spans="1:10">
      <c r="A48" s="26">
        <v>45</v>
      </c>
      <c r="B48" s="76"/>
      <c r="C48" s="76"/>
      <c r="D48" s="76"/>
      <c r="E48" s="76"/>
      <c r="F48" s="76"/>
      <c r="G48" s="44">
        <f t="shared" si="0"/>
        <v>0</v>
      </c>
      <c r="J48" s="77" cm="1">
        <f t="array" ref="J48">_xlfn.IFS(B48="TÜBA Ödülü",1000,B48="TÜBİTAK Ödülü",750,B48="Uluslararası Teşvik Ödülü",500,B48="GEBİP Ödülü",500,B48="Uluslararası Kongre Başkanlığı",100,B48="Uluslararası Kongre Sekreterliği",20,B48="KA2 Yürütücü/Koordinatör",100,B48="KA2 Araştırmacı",20,B48="Yabancı Öğrenci Doktora Tez Danışmanlığı",25*C48,B48="Yabancı Öğrenci Yüksek lisans Tez Danışmanlığı",15*C48,B48="Yurtdışında Gözlem ve Araştırma Faaliyeti",5*D48,B48="",0)</f>
        <v>0</v>
      </c>
    </row>
    <row r="49" spans="1:10">
      <c r="A49" s="27">
        <v>46</v>
      </c>
      <c r="B49" s="76"/>
      <c r="C49" s="76"/>
      <c r="D49" s="76"/>
      <c r="E49" s="76"/>
      <c r="F49" s="76"/>
      <c r="G49" s="44">
        <f t="shared" si="0"/>
        <v>0</v>
      </c>
      <c r="J49" s="77" cm="1">
        <f t="array" ref="J49">_xlfn.IFS(B49="TÜBA Ödülü",1000,B49="TÜBİTAK Ödülü",750,B49="Uluslararası Teşvik Ödülü",500,B49="GEBİP Ödülü",500,B49="Uluslararası Kongre Başkanlığı",100,B49="Uluslararası Kongre Sekreterliği",20,B49="KA2 Yürütücü/Koordinatör",100,B49="KA2 Araştırmacı",20,B49="Yabancı Öğrenci Doktora Tez Danışmanlığı",25*C49,B49="Yabancı Öğrenci Yüksek lisans Tez Danışmanlığı",15*C49,B49="Yurtdışında Gözlem ve Araştırma Faaliyeti",5*D49,B49="",0)</f>
        <v>0</v>
      </c>
    </row>
    <row r="50" spans="1:10">
      <c r="A50" s="26">
        <v>47</v>
      </c>
      <c r="B50" s="76"/>
      <c r="C50" s="76"/>
      <c r="D50" s="76"/>
      <c r="E50" s="76"/>
      <c r="F50" s="76"/>
      <c r="G50" s="44">
        <f t="shared" si="0"/>
        <v>0</v>
      </c>
      <c r="J50" s="77" cm="1">
        <f t="array" ref="J50">_xlfn.IFS(B50="TÜBA Ödülü",1000,B50="TÜBİTAK Ödülü",750,B50="Uluslararası Teşvik Ödülü",500,B50="GEBİP Ödülü",500,B50="Uluslararası Kongre Başkanlığı",100,B50="Uluslararası Kongre Sekreterliği",20,B50="KA2 Yürütücü/Koordinatör",100,B50="KA2 Araştırmacı",20,B50="Yabancı Öğrenci Doktora Tez Danışmanlığı",25*C50,B50="Yabancı Öğrenci Yüksek lisans Tez Danışmanlığı",15*C50,B50="Yurtdışında Gözlem ve Araştırma Faaliyeti",5*D50,B50="",0)</f>
        <v>0</v>
      </c>
    </row>
    <row r="51" spans="1:10">
      <c r="A51" s="26">
        <v>48</v>
      </c>
      <c r="B51" s="76"/>
      <c r="C51" s="76"/>
      <c r="D51" s="76"/>
      <c r="E51" s="76"/>
      <c r="F51" s="76"/>
      <c r="G51" s="44">
        <f t="shared" si="0"/>
        <v>0</v>
      </c>
      <c r="J51" s="77" cm="1">
        <f t="array" ref="J51">_xlfn.IFS(B51="TÜBA Ödülü",1000,B51="TÜBİTAK Ödülü",750,B51="Uluslararası Teşvik Ödülü",500,B51="GEBİP Ödülü",500,B51="Uluslararası Kongre Başkanlığı",100,B51="Uluslararası Kongre Sekreterliği",20,B51="KA2 Yürütücü/Koordinatör",100,B51="KA2 Araştırmacı",20,B51="Yabancı Öğrenci Doktora Tez Danışmanlığı",25*C51,B51="Yabancı Öğrenci Yüksek lisans Tez Danışmanlığı",15*C51,B51="Yurtdışında Gözlem ve Araştırma Faaliyeti",5*D51,B51="",0)</f>
        <v>0</v>
      </c>
    </row>
    <row r="52" spans="1:10">
      <c r="A52" s="27">
        <v>49</v>
      </c>
      <c r="B52" s="76"/>
      <c r="C52" s="76"/>
      <c r="D52" s="76"/>
      <c r="E52" s="76"/>
      <c r="F52" s="76"/>
      <c r="G52" s="44">
        <f t="shared" si="0"/>
        <v>0</v>
      </c>
      <c r="J52" s="77" cm="1">
        <f t="array" ref="J52">_xlfn.IFS(B52="TÜBA Ödülü",1000,B52="TÜBİTAK Ödülü",750,B52="Uluslararası Teşvik Ödülü",500,B52="GEBİP Ödülü",500,B52="Uluslararası Kongre Başkanlığı",100,B52="Uluslararası Kongre Sekreterliği",20,B52="KA2 Yürütücü/Koordinatör",100,B52="KA2 Araştırmacı",20,B52="Yabancı Öğrenci Doktora Tez Danışmanlığı",25*C52,B52="Yabancı Öğrenci Yüksek lisans Tez Danışmanlığı",15*C52,B52="Yurtdışında Gözlem ve Araştırma Faaliyeti",5*D52,B52="",0)</f>
        <v>0</v>
      </c>
    </row>
    <row r="53" spans="1:10">
      <c r="A53" s="26">
        <v>50</v>
      </c>
      <c r="B53" s="76"/>
      <c r="C53" s="76"/>
      <c r="D53" s="76"/>
      <c r="E53" s="76"/>
      <c r="F53" s="76"/>
      <c r="G53" s="44">
        <f t="shared" si="0"/>
        <v>0</v>
      </c>
      <c r="J53" s="77" cm="1">
        <f t="array" ref="J53">_xlfn.IFS(B53="TÜBA Ödülü",1000,B53="TÜBİTAK Ödülü",750,B53="Uluslararası Teşvik Ödülü",500,B53="GEBİP Ödülü",500,B53="Uluslararası Kongre Başkanlığı",100,B53="Uluslararası Kongre Sekreterliği",20,B53="KA2 Yürütücü/Koordinatör",100,B53="KA2 Araştırmacı",20,B53="Yabancı Öğrenci Doktora Tez Danışmanlığı",25*C53,B53="Yabancı Öğrenci Yüksek lisans Tez Danışmanlığı",15*C53,B53="Yurtdışında Gözlem ve Araştırma Faaliyeti",5*D53,B53="",0)</f>
        <v>0</v>
      </c>
    </row>
    <row r="54" spans="1:10">
      <c r="A54" s="26">
        <v>51</v>
      </c>
      <c r="B54" s="76"/>
      <c r="C54" s="76"/>
      <c r="D54" s="76"/>
      <c r="E54" s="76"/>
      <c r="F54" s="76"/>
      <c r="G54" s="44">
        <f t="shared" si="0"/>
        <v>0</v>
      </c>
      <c r="J54" s="77" cm="1">
        <f t="array" ref="J54">_xlfn.IFS(B54="TÜBA Ödülü",1000,B54="TÜBİTAK Ödülü",750,B54="Uluslararası Teşvik Ödülü",500,B54="GEBİP Ödülü",500,B54="Uluslararası Kongre Başkanlığı",100,B54="Uluslararası Kongre Sekreterliği",20,B54="KA2 Yürütücü/Koordinatör",100,B54="KA2 Araştırmacı",20,B54="Yabancı Öğrenci Doktora Tez Danışmanlığı",25*C54,B54="Yabancı Öğrenci Yüksek lisans Tez Danışmanlığı",15*C54,B54="Yurtdışında Gözlem ve Araştırma Faaliyeti",5*D54,B54="",0)</f>
        <v>0</v>
      </c>
    </row>
    <row r="55" spans="1:10">
      <c r="A55" s="27">
        <v>52</v>
      </c>
      <c r="B55" s="76"/>
      <c r="C55" s="76"/>
      <c r="D55" s="76"/>
      <c r="E55" s="76"/>
      <c r="F55" s="76"/>
      <c r="G55" s="44">
        <f t="shared" si="0"/>
        <v>0</v>
      </c>
      <c r="J55" s="77" cm="1">
        <f t="array" ref="J55">_xlfn.IFS(B55="TÜBA Ödülü",1000,B55="TÜBİTAK Ödülü",750,B55="Uluslararası Teşvik Ödülü",500,B55="GEBİP Ödülü",500,B55="Uluslararası Kongre Başkanlığı",100,B55="Uluslararası Kongre Sekreterliği",20,B55="KA2 Yürütücü/Koordinatör",100,B55="KA2 Araştırmacı",20,B55="Yabancı Öğrenci Doktora Tez Danışmanlığı",25*C55,B55="Yabancı Öğrenci Yüksek lisans Tez Danışmanlığı",15*C55,B55="Yurtdışında Gözlem ve Araştırma Faaliyeti",5*D55,B55="",0)</f>
        <v>0</v>
      </c>
    </row>
    <row r="56" spans="1:10">
      <c r="A56" s="26">
        <v>53</v>
      </c>
      <c r="B56" s="76"/>
      <c r="C56" s="76"/>
      <c r="D56" s="76"/>
      <c r="E56" s="76"/>
      <c r="F56" s="76"/>
      <c r="G56" s="44">
        <f t="shared" si="0"/>
        <v>0</v>
      </c>
      <c r="J56" s="77" cm="1">
        <f t="array" ref="J56">_xlfn.IFS(B56="TÜBA Ödülü",1000,B56="TÜBİTAK Ödülü",750,B56="Uluslararası Teşvik Ödülü",500,B56="GEBİP Ödülü",500,B56="Uluslararası Kongre Başkanlığı",100,B56="Uluslararası Kongre Sekreterliği",20,B56="KA2 Yürütücü/Koordinatör",100,B56="KA2 Araştırmacı",20,B56="Yabancı Öğrenci Doktora Tez Danışmanlığı",25*C56,B56="Yabancı Öğrenci Yüksek lisans Tez Danışmanlığı",15*C56,B56="Yurtdışında Gözlem ve Araştırma Faaliyeti",5*D56,B56="",0)</f>
        <v>0</v>
      </c>
    </row>
    <row r="57" spans="1:10">
      <c r="A57" s="26">
        <v>54</v>
      </c>
      <c r="B57" s="76"/>
      <c r="C57" s="76"/>
      <c r="D57" s="76"/>
      <c r="E57" s="76"/>
      <c r="F57" s="76"/>
      <c r="G57" s="44">
        <f t="shared" si="0"/>
        <v>0</v>
      </c>
      <c r="J57" s="77" cm="1">
        <f t="array" ref="J57">_xlfn.IFS(B57="TÜBA Ödülü",1000,B57="TÜBİTAK Ödülü",750,B57="Uluslararası Teşvik Ödülü",500,B57="GEBİP Ödülü",500,B57="Uluslararası Kongre Başkanlığı",100,B57="Uluslararası Kongre Sekreterliği",20,B57="KA2 Yürütücü/Koordinatör",100,B57="KA2 Araştırmacı",20,B57="Yabancı Öğrenci Doktora Tez Danışmanlığı",25*C57,B57="Yabancı Öğrenci Yüksek lisans Tez Danışmanlığı",15*C57,B57="Yurtdışında Gözlem ve Araştırma Faaliyeti",5*D57,B57="",0)</f>
        <v>0</v>
      </c>
    </row>
    <row r="58" spans="1:10">
      <c r="A58" s="27">
        <v>55</v>
      </c>
      <c r="B58" s="76"/>
      <c r="C58" s="76"/>
      <c r="D58" s="76"/>
      <c r="E58" s="76"/>
      <c r="F58" s="76"/>
      <c r="G58" s="44">
        <f t="shared" si="0"/>
        <v>0</v>
      </c>
      <c r="J58" s="77" cm="1">
        <f t="array" ref="J58">_xlfn.IFS(B58="TÜBA Ödülü",1000,B58="TÜBİTAK Ödülü",750,B58="Uluslararası Teşvik Ödülü",500,B58="GEBİP Ödülü",500,B58="Uluslararası Kongre Başkanlığı",100,B58="Uluslararası Kongre Sekreterliği",20,B58="KA2 Yürütücü/Koordinatör",100,B58="KA2 Araştırmacı",20,B58="Yabancı Öğrenci Doktora Tez Danışmanlığı",25*C58,B58="Yabancı Öğrenci Yüksek lisans Tez Danışmanlığı",15*C58,B58="Yurtdışında Gözlem ve Araştırma Faaliyeti",5*D58,B58="",0)</f>
        <v>0</v>
      </c>
    </row>
    <row r="59" spans="1:10">
      <c r="A59" s="26">
        <v>56</v>
      </c>
      <c r="B59" s="76"/>
      <c r="C59" s="76"/>
      <c r="D59" s="76"/>
      <c r="E59" s="76"/>
      <c r="F59" s="76"/>
      <c r="G59" s="44">
        <f t="shared" si="0"/>
        <v>0</v>
      </c>
      <c r="J59" s="77" cm="1">
        <f t="array" ref="J59">_xlfn.IFS(B59="TÜBA Ödülü",1000,B59="TÜBİTAK Ödülü",750,B59="Uluslararası Teşvik Ödülü",500,B59="GEBİP Ödülü",500,B59="Uluslararası Kongre Başkanlığı",100,B59="Uluslararası Kongre Sekreterliği",20,B59="KA2 Yürütücü/Koordinatör",100,B59="KA2 Araştırmacı",20,B59="Yabancı Öğrenci Doktora Tez Danışmanlığı",25*C59,B59="Yabancı Öğrenci Yüksek lisans Tez Danışmanlığı",15*C59,B59="Yurtdışında Gözlem ve Araştırma Faaliyeti",5*D59,B59="",0)</f>
        <v>0</v>
      </c>
    </row>
    <row r="60" spans="1:10">
      <c r="A60" s="26">
        <v>57</v>
      </c>
      <c r="B60" s="76"/>
      <c r="C60" s="76"/>
      <c r="D60" s="76"/>
      <c r="E60" s="76"/>
      <c r="F60" s="76"/>
      <c r="G60" s="44">
        <f t="shared" si="0"/>
        <v>0</v>
      </c>
      <c r="J60" s="77" cm="1">
        <f t="array" ref="J60">_xlfn.IFS(B60="TÜBA Ödülü",1000,B60="TÜBİTAK Ödülü",750,B60="Uluslararası Teşvik Ödülü",500,B60="GEBİP Ödülü",500,B60="Uluslararası Kongre Başkanlığı",100,B60="Uluslararası Kongre Sekreterliği",20,B60="KA2 Yürütücü/Koordinatör",100,B60="KA2 Araştırmacı",20,B60="Yabancı Öğrenci Doktora Tez Danışmanlığı",25*C60,B60="Yabancı Öğrenci Yüksek lisans Tez Danışmanlığı",15*C60,B60="Yurtdışında Gözlem ve Araştırma Faaliyeti",5*D60,B60="",0)</f>
        <v>0</v>
      </c>
    </row>
    <row r="61" spans="1:10">
      <c r="A61" s="27">
        <v>58</v>
      </c>
      <c r="B61" s="76"/>
      <c r="C61" s="76"/>
      <c r="D61" s="76"/>
      <c r="E61" s="76"/>
      <c r="F61" s="76"/>
      <c r="G61" s="44">
        <f t="shared" si="0"/>
        <v>0</v>
      </c>
      <c r="J61" s="77" cm="1">
        <f t="array" ref="J61">_xlfn.IFS(B61="TÜBA Ödülü",1000,B61="TÜBİTAK Ödülü",750,B61="Uluslararası Teşvik Ödülü",500,B61="GEBİP Ödülü",500,B61="Uluslararası Kongre Başkanlığı",100,B61="Uluslararası Kongre Sekreterliği",20,B61="KA2 Yürütücü/Koordinatör",100,B61="KA2 Araştırmacı",20,B61="Yabancı Öğrenci Doktora Tez Danışmanlığı",25*C61,B61="Yabancı Öğrenci Yüksek lisans Tez Danışmanlığı",15*C61,B61="Yurtdışında Gözlem ve Araştırma Faaliyeti",5*D61,B61="",0)</f>
        <v>0</v>
      </c>
    </row>
    <row r="62" spans="1:10">
      <c r="A62" s="26">
        <v>59</v>
      </c>
      <c r="B62" s="76"/>
      <c r="C62" s="76"/>
      <c r="D62" s="76"/>
      <c r="E62" s="76"/>
      <c r="F62" s="76"/>
      <c r="G62" s="44">
        <f t="shared" si="0"/>
        <v>0</v>
      </c>
      <c r="J62" s="77" cm="1">
        <f t="array" ref="J62">_xlfn.IFS(B62="TÜBA Ödülü",1000,B62="TÜBİTAK Ödülü",750,B62="Uluslararası Teşvik Ödülü",500,B62="GEBİP Ödülü",500,B62="Uluslararası Kongre Başkanlığı",100,B62="Uluslararası Kongre Sekreterliği",20,B62="KA2 Yürütücü/Koordinatör",100,B62="KA2 Araştırmacı",20,B62="Yabancı Öğrenci Doktora Tez Danışmanlığı",25*C62,B62="Yabancı Öğrenci Yüksek lisans Tez Danışmanlığı",15*C62,B62="Yurtdışında Gözlem ve Araştırma Faaliyeti",5*D62,B62="",0)</f>
        <v>0</v>
      </c>
    </row>
    <row r="63" spans="1:10">
      <c r="A63" s="26">
        <v>60</v>
      </c>
      <c r="B63" s="76"/>
      <c r="C63" s="76"/>
      <c r="D63" s="76"/>
      <c r="E63" s="76"/>
      <c r="F63" s="76"/>
      <c r="G63" s="44">
        <f t="shared" si="0"/>
        <v>0</v>
      </c>
      <c r="J63" s="77" cm="1">
        <f t="array" ref="J63">_xlfn.IFS(B63="TÜBA Ödülü",1000,B63="TÜBİTAK Ödülü",750,B63="Uluslararası Teşvik Ödülü",500,B63="GEBİP Ödülü",500,B63="Uluslararası Kongre Başkanlığı",100,B63="Uluslararası Kongre Sekreterliği",20,B63="KA2 Yürütücü/Koordinatör",100,B63="KA2 Araştırmacı",20,B63="Yabancı Öğrenci Doktora Tez Danışmanlığı",25*C63,B63="Yabancı Öğrenci Yüksek lisans Tez Danışmanlığı",15*C63,B63="Yurtdışında Gözlem ve Araştırma Faaliyeti",5*D63,B63="",0)</f>
        <v>0</v>
      </c>
    </row>
    <row r="64" spans="1:10">
      <c r="A64" s="27">
        <v>61</v>
      </c>
      <c r="B64" s="76"/>
      <c r="C64" s="76"/>
      <c r="D64" s="76"/>
      <c r="E64" s="76"/>
      <c r="F64" s="76"/>
      <c r="G64" s="44">
        <f t="shared" si="0"/>
        <v>0</v>
      </c>
      <c r="J64" s="77" cm="1">
        <f t="array" ref="J64">_xlfn.IFS(B64="TÜBA Ödülü",1000,B64="TÜBİTAK Ödülü",750,B64="Uluslararası Teşvik Ödülü",500,B64="GEBİP Ödülü",500,B64="Uluslararası Kongre Başkanlığı",100,B64="Uluslararası Kongre Sekreterliği",20,B64="KA2 Yürütücü/Koordinatör",100,B64="KA2 Araştırmacı",20,B64="Yabancı Öğrenci Doktora Tez Danışmanlığı",25*C64,B64="Yabancı Öğrenci Yüksek lisans Tez Danışmanlığı",15*C64,B64="Yurtdışında Gözlem ve Araştırma Faaliyeti",5*D64,B64="",0)</f>
        <v>0</v>
      </c>
    </row>
    <row r="65" spans="1:10">
      <c r="A65" s="26">
        <v>62</v>
      </c>
      <c r="B65" s="76"/>
      <c r="C65" s="76"/>
      <c r="D65" s="76"/>
      <c r="E65" s="76"/>
      <c r="F65" s="76"/>
      <c r="G65" s="44">
        <f t="shared" si="0"/>
        <v>0</v>
      </c>
      <c r="J65" s="77" cm="1">
        <f t="array" ref="J65">_xlfn.IFS(B65="TÜBA Ödülü",1000,B65="TÜBİTAK Ödülü",750,B65="Uluslararası Teşvik Ödülü",500,B65="GEBİP Ödülü",500,B65="Uluslararası Kongre Başkanlığı",100,B65="Uluslararası Kongre Sekreterliği",20,B65="KA2 Yürütücü/Koordinatör",100,B65="KA2 Araştırmacı",20,B65="Yabancı Öğrenci Doktora Tez Danışmanlığı",25*C65,B65="Yabancı Öğrenci Yüksek lisans Tez Danışmanlığı",15*C65,B65="Yurtdışında Gözlem ve Araştırma Faaliyeti",5*D65,B65="",0)</f>
        <v>0</v>
      </c>
    </row>
    <row r="66" spans="1:10">
      <c r="A66" s="26">
        <v>63</v>
      </c>
      <c r="B66" s="76"/>
      <c r="C66" s="76"/>
      <c r="D66" s="76"/>
      <c r="E66" s="76"/>
      <c r="F66" s="76"/>
      <c r="G66" s="44">
        <f t="shared" si="0"/>
        <v>0</v>
      </c>
      <c r="J66" s="77" cm="1">
        <f t="array" ref="J66">_xlfn.IFS(B66="TÜBA Ödülü",1000,B66="TÜBİTAK Ödülü",750,B66="Uluslararası Teşvik Ödülü",500,B66="GEBİP Ödülü",500,B66="Uluslararası Kongre Başkanlığı",100,B66="Uluslararası Kongre Sekreterliği",20,B66="KA2 Yürütücü/Koordinatör",100,B66="KA2 Araştırmacı",20,B66="Yabancı Öğrenci Doktora Tez Danışmanlığı",25*C66,B66="Yabancı Öğrenci Yüksek lisans Tez Danışmanlığı",15*C66,B66="Yurtdışında Gözlem ve Araştırma Faaliyeti",5*D66,B66="",0)</f>
        <v>0</v>
      </c>
    </row>
    <row r="67" spans="1:10">
      <c r="A67" s="27">
        <v>64</v>
      </c>
      <c r="B67" s="76"/>
      <c r="C67" s="76"/>
      <c r="D67" s="76"/>
      <c r="E67" s="76"/>
      <c r="F67" s="76"/>
      <c r="G67" s="44">
        <f t="shared" si="0"/>
        <v>0</v>
      </c>
      <c r="J67" s="77" cm="1">
        <f t="array" ref="J67">_xlfn.IFS(B67="TÜBA Ödülü",1000,B67="TÜBİTAK Ödülü",750,B67="Uluslararası Teşvik Ödülü",500,B67="GEBİP Ödülü",500,B67="Uluslararası Kongre Başkanlığı",100,B67="Uluslararası Kongre Sekreterliği",20,B67="KA2 Yürütücü/Koordinatör",100,B67="KA2 Araştırmacı",20,B67="Yabancı Öğrenci Doktora Tez Danışmanlığı",25*C67,B67="Yabancı Öğrenci Yüksek lisans Tez Danışmanlığı",15*C67,B67="Yurtdışında Gözlem ve Araştırma Faaliyeti",5*D67,B67="",0)</f>
        <v>0</v>
      </c>
    </row>
    <row r="68" spans="1:10">
      <c r="A68" s="26">
        <v>65</v>
      </c>
      <c r="B68" s="76"/>
      <c r="C68" s="76"/>
      <c r="D68" s="76"/>
      <c r="E68" s="76"/>
      <c r="F68" s="76"/>
      <c r="G68" s="44">
        <f t="shared" si="0"/>
        <v>0</v>
      </c>
      <c r="J68" s="77" cm="1">
        <f t="array" ref="J68">_xlfn.IFS(B68="TÜBA Ödülü",1000,B68="TÜBİTAK Ödülü",750,B68="Uluslararası Teşvik Ödülü",500,B68="GEBİP Ödülü",500,B68="Uluslararası Kongre Başkanlığı",100,B68="Uluslararası Kongre Sekreterliği",20,B68="KA2 Yürütücü/Koordinatör",100,B68="KA2 Araştırmacı",20,B68="Yabancı Öğrenci Doktora Tez Danışmanlığı",25*C68,B68="Yabancı Öğrenci Yüksek lisans Tez Danışmanlığı",15*C68,B68="Yurtdışında Gözlem ve Araştırma Faaliyeti",5*D68,B68="",0)</f>
        <v>0</v>
      </c>
    </row>
    <row r="69" spans="1:10">
      <c r="A69" s="26">
        <v>66</v>
      </c>
      <c r="B69" s="76"/>
      <c r="C69" s="76"/>
      <c r="D69" s="76"/>
      <c r="E69" s="76"/>
      <c r="F69" s="76"/>
      <c r="G69" s="44">
        <f t="shared" ref="G69:G101" si="1">J69</f>
        <v>0</v>
      </c>
      <c r="J69" s="77" cm="1">
        <f t="array" ref="J69">_xlfn.IFS(B69="TÜBA Ödülü",1000,B69="TÜBİTAK Ödülü",750,B69="Uluslararası Teşvik Ödülü",500,B69="GEBİP Ödülü",500,B69="Uluslararası Kongre Başkanlığı",100,B69="Uluslararası Kongre Sekreterliği",20,B69="KA2 Yürütücü/Koordinatör",100,B69="KA2 Araştırmacı",20,B69="Yabancı Öğrenci Doktora Tez Danışmanlığı",25*C69,B69="Yabancı Öğrenci Yüksek lisans Tez Danışmanlığı",15*C69,B69="Yurtdışında Gözlem ve Araştırma Faaliyeti",5*D69,B69="",0)</f>
        <v>0</v>
      </c>
    </row>
    <row r="70" spans="1:10">
      <c r="A70" s="27">
        <v>67</v>
      </c>
      <c r="B70" s="76"/>
      <c r="C70" s="76"/>
      <c r="D70" s="76"/>
      <c r="E70" s="76"/>
      <c r="F70" s="76"/>
      <c r="G70" s="44">
        <f t="shared" si="1"/>
        <v>0</v>
      </c>
      <c r="J70" s="77" cm="1">
        <f t="array" ref="J70">_xlfn.IFS(B70="TÜBA Ödülü",1000,B70="TÜBİTAK Ödülü",750,B70="Uluslararası Teşvik Ödülü",500,B70="GEBİP Ödülü",500,B70="Uluslararası Kongre Başkanlığı",100,B70="Uluslararası Kongre Sekreterliği",20,B70="KA2 Yürütücü/Koordinatör",100,B70="KA2 Araştırmacı",20,B70="Yabancı Öğrenci Doktora Tez Danışmanlığı",25*C70,B70="Yabancı Öğrenci Yüksek lisans Tez Danışmanlığı",15*C70,B70="Yurtdışında Gözlem ve Araştırma Faaliyeti",5*D70,B70="",0)</f>
        <v>0</v>
      </c>
    </row>
    <row r="71" spans="1:10">
      <c r="A71" s="26">
        <v>68</v>
      </c>
      <c r="B71" s="76"/>
      <c r="C71" s="76"/>
      <c r="D71" s="76"/>
      <c r="E71" s="76"/>
      <c r="F71" s="76"/>
      <c r="G71" s="44">
        <f t="shared" si="1"/>
        <v>0</v>
      </c>
      <c r="J71" s="77" cm="1">
        <f t="array" ref="J71">_xlfn.IFS(B71="TÜBA Ödülü",1000,B71="TÜBİTAK Ödülü",750,B71="Uluslararası Teşvik Ödülü",500,B71="GEBİP Ödülü",500,B71="Uluslararası Kongre Başkanlığı",100,B71="Uluslararası Kongre Sekreterliği",20,B71="KA2 Yürütücü/Koordinatör",100,B71="KA2 Araştırmacı",20,B71="Yabancı Öğrenci Doktora Tez Danışmanlığı",25*C71,B71="Yabancı Öğrenci Yüksek lisans Tez Danışmanlığı",15*C71,B71="Yurtdışında Gözlem ve Araştırma Faaliyeti",5*D71,B71="",0)</f>
        <v>0</v>
      </c>
    </row>
    <row r="72" spans="1:10">
      <c r="A72" s="26">
        <v>69</v>
      </c>
      <c r="B72" s="76"/>
      <c r="C72" s="76"/>
      <c r="D72" s="76"/>
      <c r="E72" s="76"/>
      <c r="F72" s="76"/>
      <c r="G72" s="44">
        <f t="shared" si="1"/>
        <v>0</v>
      </c>
      <c r="J72" s="77" cm="1">
        <f t="array" ref="J72">_xlfn.IFS(B72="TÜBA Ödülü",1000,B72="TÜBİTAK Ödülü",750,B72="Uluslararası Teşvik Ödülü",500,B72="GEBİP Ödülü",500,B72="Uluslararası Kongre Başkanlığı",100,B72="Uluslararası Kongre Sekreterliği",20,B72="KA2 Yürütücü/Koordinatör",100,B72="KA2 Araştırmacı",20,B72="Yabancı Öğrenci Doktora Tez Danışmanlığı",25*C72,B72="Yabancı Öğrenci Yüksek lisans Tez Danışmanlığı",15*C72,B72="Yurtdışında Gözlem ve Araştırma Faaliyeti",5*D72,B72="",0)</f>
        <v>0</v>
      </c>
    </row>
    <row r="73" spans="1:10">
      <c r="A73" s="27">
        <v>70</v>
      </c>
      <c r="B73" s="76"/>
      <c r="C73" s="76"/>
      <c r="D73" s="76"/>
      <c r="E73" s="76"/>
      <c r="F73" s="76"/>
      <c r="G73" s="44">
        <f t="shared" si="1"/>
        <v>0</v>
      </c>
      <c r="J73" s="77" cm="1">
        <f t="array" ref="J73">_xlfn.IFS(B73="TÜBA Ödülü",1000,B73="TÜBİTAK Ödülü",750,B73="Uluslararası Teşvik Ödülü",500,B73="GEBİP Ödülü",500,B73="Uluslararası Kongre Başkanlığı",100,B73="Uluslararası Kongre Sekreterliği",20,B73="KA2 Yürütücü/Koordinatör",100,B73="KA2 Araştırmacı",20,B73="Yabancı Öğrenci Doktora Tez Danışmanlığı",25*C73,B73="Yabancı Öğrenci Yüksek lisans Tez Danışmanlığı",15*C73,B73="Yurtdışında Gözlem ve Araştırma Faaliyeti",5*D73,B73="",0)</f>
        <v>0</v>
      </c>
    </row>
    <row r="74" spans="1:10">
      <c r="A74" s="26">
        <v>71</v>
      </c>
      <c r="B74" s="76"/>
      <c r="C74" s="76"/>
      <c r="D74" s="76"/>
      <c r="E74" s="76"/>
      <c r="F74" s="76"/>
      <c r="G74" s="44">
        <f t="shared" si="1"/>
        <v>0</v>
      </c>
      <c r="J74" s="77" cm="1">
        <f t="array" ref="J74">_xlfn.IFS(B74="TÜBA Ödülü",1000,B74="TÜBİTAK Ödülü",750,B74="Uluslararası Teşvik Ödülü",500,B74="GEBİP Ödülü",500,B74="Uluslararası Kongre Başkanlığı",100,B74="Uluslararası Kongre Sekreterliği",20,B74="KA2 Yürütücü/Koordinatör",100,B74="KA2 Araştırmacı",20,B74="Yabancı Öğrenci Doktora Tez Danışmanlığı",25*C74,B74="Yabancı Öğrenci Yüksek lisans Tez Danışmanlığı",15*C74,B74="Yurtdışında Gözlem ve Araştırma Faaliyeti",5*D74,B74="",0)</f>
        <v>0</v>
      </c>
    </row>
    <row r="75" spans="1:10">
      <c r="A75" s="26">
        <v>72</v>
      </c>
      <c r="B75" s="76"/>
      <c r="C75" s="76"/>
      <c r="D75" s="76"/>
      <c r="E75" s="76"/>
      <c r="F75" s="76"/>
      <c r="G75" s="44">
        <f t="shared" si="1"/>
        <v>0</v>
      </c>
      <c r="J75" s="77" cm="1">
        <f t="array" ref="J75">_xlfn.IFS(B75="TÜBA Ödülü",1000,B75="TÜBİTAK Ödülü",750,B75="Uluslararası Teşvik Ödülü",500,B75="GEBİP Ödülü",500,B75="Uluslararası Kongre Başkanlığı",100,B75="Uluslararası Kongre Sekreterliği",20,B75="KA2 Yürütücü/Koordinatör",100,B75="KA2 Araştırmacı",20,B75="Yabancı Öğrenci Doktora Tez Danışmanlığı",25*C75,B75="Yabancı Öğrenci Yüksek lisans Tez Danışmanlığı",15*C75,B75="Yurtdışında Gözlem ve Araştırma Faaliyeti",5*D75,B75="",0)</f>
        <v>0</v>
      </c>
    </row>
    <row r="76" spans="1:10">
      <c r="A76" s="27">
        <v>73</v>
      </c>
      <c r="B76" s="76"/>
      <c r="C76" s="76"/>
      <c r="D76" s="76"/>
      <c r="E76" s="76"/>
      <c r="F76" s="76"/>
      <c r="G76" s="44">
        <f t="shared" si="1"/>
        <v>0</v>
      </c>
      <c r="J76" s="77" cm="1">
        <f t="array" ref="J76">_xlfn.IFS(B76="TÜBA Ödülü",1000,B76="TÜBİTAK Ödülü",750,B76="Uluslararası Teşvik Ödülü",500,B76="GEBİP Ödülü",500,B76="Uluslararası Kongre Başkanlığı",100,B76="Uluslararası Kongre Sekreterliği",20,B76="KA2 Yürütücü/Koordinatör",100,B76="KA2 Araştırmacı",20,B76="Yabancı Öğrenci Doktora Tez Danışmanlığı",25*C76,B76="Yabancı Öğrenci Yüksek lisans Tez Danışmanlığı",15*C76,B76="Yurtdışında Gözlem ve Araştırma Faaliyeti",5*D76,B76="",0)</f>
        <v>0</v>
      </c>
    </row>
    <row r="77" spans="1:10">
      <c r="A77" s="26">
        <v>74</v>
      </c>
      <c r="B77" s="76"/>
      <c r="C77" s="76"/>
      <c r="D77" s="76"/>
      <c r="E77" s="76"/>
      <c r="F77" s="76"/>
      <c r="G77" s="44">
        <f t="shared" si="1"/>
        <v>0</v>
      </c>
      <c r="J77" s="77" cm="1">
        <f t="array" ref="J77">_xlfn.IFS(B77="TÜBA Ödülü",1000,B77="TÜBİTAK Ödülü",750,B77="Uluslararası Teşvik Ödülü",500,B77="GEBİP Ödülü",500,B77="Uluslararası Kongre Başkanlığı",100,B77="Uluslararası Kongre Sekreterliği",20,B77="KA2 Yürütücü/Koordinatör",100,B77="KA2 Araştırmacı",20,B77="Yabancı Öğrenci Doktora Tez Danışmanlığı",25*C77,B77="Yabancı Öğrenci Yüksek lisans Tez Danışmanlığı",15*C77,B77="Yurtdışında Gözlem ve Araştırma Faaliyeti",5*D77,B77="",0)</f>
        <v>0</v>
      </c>
    </row>
    <row r="78" spans="1:10">
      <c r="A78" s="26">
        <v>75</v>
      </c>
      <c r="B78" s="76"/>
      <c r="C78" s="76"/>
      <c r="D78" s="76"/>
      <c r="E78" s="76"/>
      <c r="F78" s="76"/>
      <c r="G78" s="44">
        <f t="shared" si="1"/>
        <v>0</v>
      </c>
      <c r="J78" s="77" cm="1">
        <f t="array" ref="J78">_xlfn.IFS(B78="TÜBA Ödülü",1000,B78="TÜBİTAK Ödülü",750,B78="Uluslararası Teşvik Ödülü",500,B78="GEBİP Ödülü",500,B78="Uluslararası Kongre Başkanlığı",100,B78="Uluslararası Kongre Sekreterliği",20,B78="KA2 Yürütücü/Koordinatör",100,B78="KA2 Araştırmacı",20,B78="Yabancı Öğrenci Doktora Tez Danışmanlığı",25*C78,B78="Yabancı Öğrenci Yüksek lisans Tez Danışmanlığı",15*C78,B78="Yurtdışında Gözlem ve Araştırma Faaliyeti",5*D78,B78="",0)</f>
        <v>0</v>
      </c>
    </row>
    <row r="79" spans="1:10">
      <c r="A79" s="27">
        <v>76</v>
      </c>
      <c r="B79" s="76"/>
      <c r="C79" s="76"/>
      <c r="D79" s="76"/>
      <c r="E79" s="76"/>
      <c r="F79" s="76"/>
      <c r="G79" s="44">
        <f t="shared" si="1"/>
        <v>0</v>
      </c>
      <c r="J79" s="77" cm="1">
        <f t="array" ref="J79">_xlfn.IFS(B79="TÜBA Ödülü",1000,B79="TÜBİTAK Ödülü",750,B79="Uluslararası Teşvik Ödülü",500,B79="GEBİP Ödülü",500,B79="Uluslararası Kongre Başkanlığı",100,B79="Uluslararası Kongre Sekreterliği",20,B79="KA2 Yürütücü/Koordinatör",100,B79="KA2 Araştırmacı",20,B79="Yabancı Öğrenci Doktora Tez Danışmanlığı",25*C79,B79="Yabancı Öğrenci Yüksek lisans Tez Danışmanlığı",15*C79,B79="Yurtdışında Gözlem ve Araştırma Faaliyeti",5*D79,B79="",0)</f>
        <v>0</v>
      </c>
    </row>
    <row r="80" spans="1:10">
      <c r="A80" s="26">
        <v>77</v>
      </c>
      <c r="B80" s="76"/>
      <c r="C80" s="76"/>
      <c r="D80" s="76"/>
      <c r="E80" s="76"/>
      <c r="F80" s="76"/>
      <c r="G80" s="44">
        <f t="shared" si="1"/>
        <v>0</v>
      </c>
      <c r="J80" s="77" cm="1">
        <f t="array" ref="J80">_xlfn.IFS(B80="TÜBA Ödülü",1000,B80="TÜBİTAK Ödülü",750,B80="Uluslararası Teşvik Ödülü",500,B80="GEBİP Ödülü",500,B80="Uluslararası Kongre Başkanlığı",100,B80="Uluslararası Kongre Sekreterliği",20,B80="KA2 Yürütücü/Koordinatör",100,B80="KA2 Araştırmacı",20,B80="Yabancı Öğrenci Doktora Tez Danışmanlığı",25*C80,B80="Yabancı Öğrenci Yüksek lisans Tez Danışmanlığı",15*C80,B80="Yurtdışında Gözlem ve Araştırma Faaliyeti",5*D80,B80="",0)</f>
        <v>0</v>
      </c>
    </row>
    <row r="81" spans="1:10">
      <c r="A81" s="26">
        <v>78</v>
      </c>
      <c r="B81" s="76"/>
      <c r="C81" s="76"/>
      <c r="D81" s="76"/>
      <c r="E81" s="76"/>
      <c r="F81" s="76"/>
      <c r="G81" s="44">
        <f t="shared" si="1"/>
        <v>0</v>
      </c>
      <c r="J81" s="77" cm="1">
        <f t="array" ref="J81">_xlfn.IFS(B81="TÜBA Ödülü",1000,B81="TÜBİTAK Ödülü",750,B81="Uluslararası Teşvik Ödülü",500,B81="GEBİP Ödülü",500,B81="Uluslararası Kongre Başkanlığı",100,B81="Uluslararası Kongre Sekreterliği",20,B81="KA2 Yürütücü/Koordinatör",100,B81="KA2 Araştırmacı",20,B81="Yabancı Öğrenci Doktora Tez Danışmanlığı",25*C81,B81="Yabancı Öğrenci Yüksek lisans Tez Danışmanlığı",15*C81,B81="Yurtdışında Gözlem ve Araştırma Faaliyeti",5*D81,B81="",0)</f>
        <v>0</v>
      </c>
    </row>
    <row r="82" spans="1:10">
      <c r="A82" s="27">
        <v>79</v>
      </c>
      <c r="B82" s="76"/>
      <c r="C82" s="76"/>
      <c r="D82" s="76"/>
      <c r="E82" s="76"/>
      <c r="F82" s="76"/>
      <c r="G82" s="44">
        <f t="shared" si="1"/>
        <v>0</v>
      </c>
      <c r="J82" s="77" cm="1">
        <f t="array" ref="J82">_xlfn.IFS(B82="TÜBA Ödülü",1000,B82="TÜBİTAK Ödülü",750,B82="Uluslararası Teşvik Ödülü",500,B82="GEBİP Ödülü",500,B82="Uluslararası Kongre Başkanlığı",100,B82="Uluslararası Kongre Sekreterliği",20,B82="KA2 Yürütücü/Koordinatör",100,B82="KA2 Araştırmacı",20,B82="Yabancı Öğrenci Doktora Tez Danışmanlığı",25*C82,B82="Yabancı Öğrenci Yüksek lisans Tez Danışmanlığı",15*C82,B82="Yurtdışında Gözlem ve Araştırma Faaliyeti",5*D82,B82="",0)</f>
        <v>0</v>
      </c>
    </row>
    <row r="83" spans="1:10">
      <c r="A83" s="26">
        <v>80</v>
      </c>
      <c r="B83" s="76"/>
      <c r="C83" s="76"/>
      <c r="D83" s="76"/>
      <c r="E83" s="76"/>
      <c r="F83" s="76"/>
      <c r="G83" s="44">
        <f t="shared" si="1"/>
        <v>0</v>
      </c>
      <c r="J83" s="77" cm="1">
        <f t="array" ref="J83">_xlfn.IFS(B83="TÜBA Ödülü",1000,B83="TÜBİTAK Ödülü",750,B83="Uluslararası Teşvik Ödülü",500,B83="GEBİP Ödülü",500,B83="Uluslararası Kongre Başkanlığı",100,B83="Uluslararası Kongre Sekreterliği",20,B83="KA2 Yürütücü/Koordinatör",100,B83="KA2 Araştırmacı",20,B83="Yabancı Öğrenci Doktora Tez Danışmanlığı",25*C83,B83="Yabancı Öğrenci Yüksek lisans Tez Danışmanlığı",15*C83,B83="Yurtdışında Gözlem ve Araştırma Faaliyeti",5*D83,B83="",0)</f>
        <v>0</v>
      </c>
    </row>
    <row r="84" spans="1:10">
      <c r="A84" s="26">
        <v>81</v>
      </c>
      <c r="B84" s="76"/>
      <c r="C84" s="76"/>
      <c r="D84" s="76"/>
      <c r="E84" s="76"/>
      <c r="F84" s="76"/>
      <c r="G84" s="44">
        <f t="shared" si="1"/>
        <v>0</v>
      </c>
      <c r="J84" s="77" cm="1">
        <f t="array" ref="J84">_xlfn.IFS(B84="TÜBA Ödülü",1000,B84="TÜBİTAK Ödülü",750,B84="Uluslararası Teşvik Ödülü",500,B84="GEBİP Ödülü",500,B84="Uluslararası Kongre Başkanlığı",100,B84="Uluslararası Kongre Sekreterliği",20,B84="KA2 Yürütücü/Koordinatör",100,B84="KA2 Araştırmacı",20,B84="Yabancı Öğrenci Doktora Tez Danışmanlığı",25*C84,B84="Yabancı Öğrenci Yüksek lisans Tez Danışmanlığı",15*C84,B84="Yurtdışında Gözlem ve Araştırma Faaliyeti",5*D84,B84="",0)</f>
        <v>0</v>
      </c>
    </row>
    <row r="85" spans="1:10">
      <c r="A85" s="27">
        <v>82</v>
      </c>
      <c r="B85" s="76"/>
      <c r="C85" s="76"/>
      <c r="D85" s="76"/>
      <c r="E85" s="76"/>
      <c r="F85" s="76"/>
      <c r="G85" s="44">
        <f t="shared" si="1"/>
        <v>0</v>
      </c>
      <c r="J85" s="77" cm="1">
        <f t="array" ref="J85">_xlfn.IFS(B85="TÜBA Ödülü",1000,B85="TÜBİTAK Ödülü",750,B85="Uluslararası Teşvik Ödülü",500,B85="GEBİP Ödülü",500,B85="Uluslararası Kongre Başkanlığı",100,B85="Uluslararası Kongre Sekreterliği",20,B85="KA2 Yürütücü/Koordinatör",100,B85="KA2 Araştırmacı",20,B85="Yabancı Öğrenci Doktora Tez Danışmanlığı",25*C85,B85="Yabancı Öğrenci Yüksek lisans Tez Danışmanlığı",15*C85,B85="Yurtdışında Gözlem ve Araştırma Faaliyeti",5*D85,B85="",0)</f>
        <v>0</v>
      </c>
    </row>
    <row r="86" spans="1:10">
      <c r="A86" s="26">
        <v>83</v>
      </c>
      <c r="B86" s="76"/>
      <c r="C86" s="76"/>
      <c r="D86" s="76"/>
      <c r="E86" s="76"/>
      <c r="F86" s="76"/>
      <c r="G86" s="44">
        <f t="shared" si="1"/>
        <v>0</v>
      </c>
      <c r="J86" s="77" cm="1">
        <f t="array" ref="J86">_xlfn.IFS(B86="TÜBA Ödülü",1000,B86="TÜBİTAK Ödülü",750,B86="Uluslararası Teşvik Ödülü",500,B86="GEBİP Ödülü",500,B86="Uluslararası Kongre Başkanlığı",100,B86="Uluslararası Kongre Sekreterliği",20,B86="KA2 Yürütücü/Koordinatör",100,B86="KA2 Araştırmacı",20,B86="Yabancı Öğrenci Doktora Tez Danışmanlığı",25*C86,B86="Yabancı Öğrenci Yüksek lisans Tez Danışmanlığı",15*C86,B86="Yurtdışında Gözlem ve Araştırma Faaliyeti",5*D86,B86="",0)</f>
        <v>0</v>
      </c>
    </row>
    <row r="87" spans="1:10">
      <c r="A87" s="26">
        <v>84</v>
      </c>
      <c r="B87" s="76"/>
      <c r="C87" s="76"/>
      <c r="D87" s="76"/>
      <c r="E87" s="76"/>
      <c r="F87" s="76"/>
      <c r="G87" s="44">
        <f t="shared" si="1"/>
        <v>0</v>
      </c>
      <c r="J87" s="77" cm="1">
        <f t="array" ref="J87">_xlfn.IFS(B87="TÜBA Ödülü",1000,B87="TÜBİTAK Ödülü",750,B87="Uluslararası Teşvik Ödülü",500,B87="GEBİP Ödülü",500,B87="Uluslararası Kongre Başkanlığı",100,B87="Uluslararası Kongre Sekreterliği",20,B87="KA2 Yürütücü/Koordinatör",100,B87="KA2 Araştırmacı",20,B87="Yabancı Öğrenci Doktora Tez Danışmanlığı",25*C87,B87="Yabancı Öğrenci Yüksek lisans Tez Danışmanlığı",15*C87,B87="Yurtdışında Gözlem ve Araştırma Faaliyeti",5*D87,B87="",0)</f>
        <v>0</v>
      </c>
    </row>
    <row r="88" spans="1:10">
      <c r="A88" s="27">
        <v>85</v>
      </c>
      <c r="B88" s="76"/>
      <c r="C88" s="76"/>
      <c r="D88" s="76"/>
      <c r="E88" s="76"/>
      <c r="F88" s="76"/>
      <c r="G88" s="44">
        <f t="shared" si="1"/>
        <v>0</v>
      </c>
      <c r="J88" s="77" cm="1">
        <f t="array" ref="J88">_xlfn.IFS(B88="TÜBA Ödülü",1000,B88="TÜBİTAK Ödülü",750,B88="Uluslararası Teşvik Ödülü",500,B88="GEBİP Ödülü",500,B88="Uluslararası Kongre Başkanlığı",100,B88="Uluslararası Kongre Sekreterliği",20,B88="KA2 Yürütücü/Koordinatör",100,B88="KA2 Araştırmacı",20,B88="Yabancı Öğrenci Doktora Tez Danışmanlığı",25*C88,B88="Yabancı Öğrenci Yüksek lisans Tez Danışmanlığı",15*C88,B88="Yurtdışında Gözlem ve Araştırma Faaliyeti",5*D88,B88="",0)</f>
        <v>0</v>
      </c>
    </row>
    <row r="89" spans="1:10">
      <c r="A89" s="26">
        <v>86</v>
      </c>
      <c r="B89" s="76"/>
      <c r="C89" s="76"/>
      <c r="D89" s="76"/>
      <c r="E89" s="76"/>
      <c r="F89" s="76"/>
      <c r="G89" s="44">
        <f t="shared" si="1"/>
        <v>0</v>
      </c>
      <c r="J89" s="77" cm="1">
        <f t="array" ref="J89">_xlfn.IFS(B89="TÜBA Ödülü",1000,B89="TÜBİTAK Ödülü",750,B89="Uluslararası Teşvik Ödülü",500,B89="GEBİP Ödülü",500,B89="Uluslararası Kongre Başkanlığı",100,B89="Uluslararası Kongre Sekreterliği",20,B89="KA2 Yürütücü/Koordinatör",100,B89="KA2 Araştırmacı",20,B89="Yabancı Öğrenci Doktora Tez Danışmanlığı",25*C89,B89="Yabancı Öğrenci Yüksek lisans Tez Danışmanlığı",15*C89,B89="Yurtdışında Gözlem ve Araştırma Faaliyeti",5*D89,B89="",0)</f>
        <v>0</v>
      </c>
    </row>
    <row r="90" spans="1:10">
      <c r="A90" s="26">
        <v>87</v>
      </c>
      <c r="B90" s="76"/>
      <c r="C90" s="76"/>
      <c r="D90" s="76"/>
      <c r="E90" s="76"/>
      <c r="F90" s="76"/>
      <c r="G90" s="44">
        <f t="shared" si="1"/>
        <v>0</v>
      </c>
      <c r="J90" s="77" cm="1">
        <f t="array" ref="J90">_xlfn.IFS(B90="TÜBA Ödülü",1000,B90="TÜBİTAK Ödülü",750,B90="Uluslararası Teşvik Ödülü",500,B90="GEBİP Ödülü",500,B90="Uluslararası Kongre Başkanlığı",100,B90="Uluslararası Kongre Sekreterliği",20,B90="KA2 Yürütücü/Koordinatör",100,B90="KA2 Araştırmacı",20,B90="Yabancı Öğrenci Doktora Tez Danışmanlığı",25*C90,B90="Yabancı Öğrenci Yüksek lisans Tez Danışmanlığı",15*C90,B90="Yurtdışında Gözlem ve Araştırma Faaliyeti",5*D90,B90="",0)</f>
        <v>0</v>
      </c>
    </row>
    <row r="91" spans="1:10">
      <c r="A91" s="27">
        <v>88</v>
      </c>
      <c r="B91" s="76"/>
      <c r="C91" s="76"/>
      <c r="D91" s="76"/>
      <c r="E91" s="76"/>
      <c r="F91" s="76"/>
      <c r="G91" s="44">
        <f t="shared" si="1"/>
        <v>0</v>
      </c>
      <c r="J91" s="77" cm="1">
        <f t="array" ref="J91">_xlfn.IFS(B91="TÜBA Ödülü",1000,B91="TÜBİTAK Ödülü",750,B91="Uluslararası Teşvik Ödülü",500,B91="GEBİP Ödülü",500,B91="Uluslararası Kongre Başkanlığı",100,B91="Uluslararası Kongre Sekreterliği",20,B91="KA2 Yürütücü/Koordinatör",100,B91="KA2 Araştırmacı",20,B91="Yabancı Öğrenci Doktora Tez Danışmanlığı",25*C91,B91="Yabancı Öğrenci Yüksek lisans Tez Danışmanlığı",15*C91,B91="Yurtdışında Gözlem ve Araştırma Faaliyeti",5*D91,B91="",0)</f>
        <v>0</v>
      </c>
    </row>
    <row r="92" spans="1:10">
      <c r="A92" s="26">
        <v>89</v>
      </c>
      <c r="B92" s="76"/>
      <c r="C92" s="76"/>
      <c r="D92" s="76"/>
      <c r="E92" s="76"/>
      <c r="F92" s="76"/>
      <c r="G92" s="44">
        <f t="shared" si="1"/>
        <v>0</v>
      </c>
      <c r="J92" s="77" cm="1">
        <f t="array" ref="J92">_xlfn.IFS(B92="TÜBA Ödülü",1000,B92="TÜBİTAK Ödülü",750,B92="Uluslararası Teşvik Ödülü",500,B92="GEBİP Ödülü",500,B92="Uluslararası Kongre Başkanlığı",100,B92="Uluslararası Kongre Sekreterliği",20,B92="KA2 Yürütücü/Koordinatör",100,B92="KA2 Araştırmacı",20,B92="Yabancı Öğrenci Doktora Tez Danışmanlığı",25*C92,B92="Yabancı Öğrenci Yüksek lisans Tez Danışmanlığı",15*C92,B92="Yurtdışında Gözlem ve Araştırma Faaliyeti",5*D92,B92="",0)</f>
        <v>0</v>
      </c>
    </row>
    <row r="93" spans="1:10">
      <c r="A93" s="26">
        <v>90</v>
      </c>
      <c r="B93" s="76"/>
      <c r="C93" s="76"/>
      <c r="D93" s="76"/>
      <c r="E93" s="76"/>
      <c r="F93" s="76"/>
      <c r="G93" s="44">
        <f t="shared" si="1"/>
        <v>0</v>
      </c>
      <c r="J93" s="77" cm="1">
        <f t="array" ref="J93">_xlfn.IFS(B93="TÜBA Ödülü",1000,B93="TÜBİTAK Ödülü",750,B93="Uluslararası Teşvik Ödülü",500,B93="GEBİP Ödülü",500,B93="Uluslararası Kongre Başkanlığı",100,B93="Uluslararası Kongre Sekreterliği",20,B93="KA2 Yürütücü/Koordinatör",100,B93="KA2 Araştırmacı",20,B93="Yabancı Öğrenci Doktora Tez Danışmanlığı",25*C93,B93="Yabancı Öğrenci Yüksek lisans Tez Danışmanlığı",15*C93,B93="Yurtdışında Gözlem ve Araştırma Faaliyeti",5*D93,B93="",0)</f>
        <v>0</v>
      </c>
    </row>
    <row r="94" spans="1:10">
      <c r="A94" s="27">
        <v>91</v>
      </c>
      <c r="B94" s="76"/>
      <c r="C94" s="76"/>
      <c r="D94" s="76"/>
      <c r="E94" s="76"/>
      <c r="F94" s="76"/>
      <c r="G94" s="44">
        <f t="shared" si="1"/>
        <v>0</v>
      </c>
      <c r="J94" s="77" cm="1">
        <f t="array" ref="J94">_xlfn.IFS(B94="TÜBA Ödülü",1000,B94="TÜBİTAK Ödülü",750,B94="Uluslararası Teşvik Ödülü",500,B94="GEBİP Ödülü",500,B94="Uluslararası Kongre Başkanlığı",100,B94="Uluslararası Kongre Sekreterliği",20,B94="KA2 Yürütücü/Koordinatör",100,B94="KA2 Araştırmacı",20,B94="Yabancı Öğrenci Doktora Tez Danışmanlığı",25*C94,B94="Yabancı Öğrenci Yüksek lisans Tez Danışmanlığı",15*C94,B94="Yurtdışında Gözlem ve Araştırma Faaliyeti",5*D94,B94="",0)</f>
        <v>0</v>
      </c>
    </row>
    <row r="95" spans="1:10">
      <c r="A95" s="26">
        <v>92</v>
      </c>
      <c r="B95" s="76"/>
      <c r="C95" s="76"/>
      <c r="D95" s="76"/>
      <c r="E95" s="76"/>
      <c r="F95" s="76"/>
      <c r="G95" s="44">
        <f t="shared" si="1"/>
        <v>0</v>
      </c>
      <c r="J95" s="77" cm="1">
        <f t="array" ref="J95">_xlfn.IFS(B95="TÜBA Ödülü",1000,B95="TÜBİTAK Ödülü",750,B95="Uluslararası Teşvik Ödülü",500,B95="GEBİP Ödülü",500,B95="Uluslararası Kongre Başkanlığı",100,B95="Uluslararası Kongre Sekreterliği",20,B95="KA2 Yürütücü/Koordinatör",100,B95="KA2 Araştırmacı",20,B95="Yabancı Öğrenci Doktora Tez Danışmanlığı",25*C95,B95="Yabancı Öğrenci Yüksek lisans Tez Danışmanlığı",15*C95,B95="Yurtdışında Gözlem ve Araştırma Faaliyeti",5*D95,B95="",0)</f>
        <v>0</v>
      </c>
    </row>
    <row r="96" spans="1:10">
      <c r="A96" s="26">
        <v>93</v>
      </c>
      <c r="B96" s="76"/>
      <c r="C96" s="76"/>
      <c r="D96" s="76"/>
      <c r="E96" s="76"/>
      <c r="F96" s="76"/>
      <c r="G96" s="44">
        <f t="shared" si="1"/>
        <v>0</v>
      </c>
      <c r="J96" s="77" cm="1">
        <f t="array" ref="J96">_xlfn.IFS(B96="TÜBA Ödülü",1000,B96="TÜBİTAK Ödülü",750,B96="Uluslararası Teşvik Ödülü",500,B96="GEBİP Ödülü",500,B96="Uluslararası Kongre Başkanlığı",100,B96="Uluslararası Kongre Sekreterliği",20,B96="KA2 Yürütücü/Koordinatör",100,B96="KA2 Araştırmacı",20,B96="Yabancı Öğrenci Doktora Tez Danışmanlığı",25*C96,B96="Yabancı Öğrenci Yüksek lisans Tez Danışmanlığı",15*C96,B96="Yurtdışında Gözlem ve Araştırma Faaliyeti",5*D96,B96="",0)</f>
        <v>0</v>
      </c>
    </row>
    <row r="97" spans="1:10">
      <c r="A97" s="27">
        <v>94</v>
      </c>
      <c r="B97" s="76"/>
      <c r="C97" s="76"/>
      <c r="D97" s="76"/>
      <c r="E97" s="76"/>
      <c r="F97" s="76"/>
      <c r="G97" s="44">
        <f t="shared" si="1"/>
        <v>0</v>
      </c>
      <c r="J97" s="77" cm="1">
        <f t="array" ref="J97">_xlfn.IFS(B97="TÜBA Ödülü",1000,B97="TÜBİTAK Ödülü",750,B97="Uluslararası Teşvik Ödülü",500,B97="GEBİP Ödülü",500,B97="Uluslararası Kongre Başkanlığı",100,B97="Uluslararası Kongre Sekreterliği",20,B97="KA2 Yürütücü/Koordinatör",100,B97="KA2 Araştırmacı",20,B97="Yabancı Öğrenci Doktora Tez Danışmanlığı",25*C97,B97="Yabancı Öğrenci Yüksek lisans Tez Danışmanlığı",15*C97,B97="Yurtdışında Gözlem ve Araştırma Faaliyeti",5*D97,B97="",0)</f>
        <v>0</v>
      </c>
    </row>
    <row r="98" spans="1:10">
      <c r="A98" s="26">
        <v>95</v>
      </c>
      <c r="B98" s="76"/>
      <c r="C98" s="76"/>
      <c r="D98" s="76"/>
      <c r="E98" s="76"/>
      <c r="F98" s="76"/>
      <c r="G98" s="44">
        <f t="shared" si="1"/>
        <v>0</v>
      </c>
      <c r="J98" s="77" cm="1">
        <f t="array" ref="J98">_xlfn.IFS(B98="TÜBA Ödülü",1000,B98="TÜBİTAK Ödülü",750,B98="Uluslararası Teşvik Ödülü",500,B98="GEBİP Ödülü",500,B98="Uluslararası Kongre Başkanlığı",100,B98="Uluslararası Kongre Sekreterliği",20,B98="KA2 Yürütücü/Koordinatör",100,B98="KA2 Araştırmacı",20,B98="Yabancı Öğrenci Doktora Tez Danışmanlığı",25*C98,B98="Yabancı Öğrenci Yüksek lisans Tez Danışmanlığı",15*C98,B98="Yurtdışında Gözlem ve Araştırma Faaliyeti",5*D98,B98="",0)</f>
        <v>0</v>
      </c>
    </row>
    <row r="99" spans="1:10">
      <c r="A99" s="26">
        <v>96</v>
      </c>
      <c r="B99" s="76"/>
      <c r="C99" s="76"/>
      <c r="D99" s="76"/>
      <c r="E99" s="76"/>
      <c r="F99" s="76"/>
      <c r="G99" s="44">
        <f t="shared" si="1"/>
        <v>0</v>
      </c>
      <c r="J99" s="77" cm="1">
        <f t="array" ref="J99">_xlfn.IFS(B99="TÜBA Ödülü",1000,B99="TÜBİTAK Ödülü",750,B99="Uluslararası Teşvik Ödülü",500,B99="GEBİP Ödülü",500,B99="Uluslararası Kongre Başkanlığı",100,B99="Uluslararası Kongre Sekreterliği",20,B99="KA2 Yürütücü/Koordinatör",100,B99="KA2 Araştırmacı",20,B99="Yabancı Öğrenci Doktora Tez Danışmanlığı",25*C99,B99="Yabancı Öğrenci Yüksek lisans Tez Danışmanlığı",15*C99,B99="Yurtdışında Gözlem ve Araştırma Faaliyeti",5*D99,B99="",0)</f>
        <v>0</v>
      </c>
    </row>
    <row r="100" spans="1:10">
      <c r="A100" s="27">
        <v>97</v>
      </c>
      <c r="B100" s="76"/>
      <c r="C100" s="76"/>
      <c r="D100" s="76"/>
      <c r="E100" s="76"/>
      <c r="F100" s="76"/>
      <c r="G100" s="44">
        <f t="shared" si="1"/>
        <v>0</v>
      </c>
      <c r="J100" s="77" cm="1">
        <f t="array" ref="J100">_xlfn.IFS(B100="TÜBA Ödülü",1000,B100="TÜBİTAK Ödülü",750,B100="Uluslararası Teşvik Ödülü",500,B100="GEBİP Ödülü",500,B100="Uluslararası Kongre Başkanlığı",100,B100="Uluslararası Kongre Sekreterliği",20,B100="KA2 Yürütücü/Koordinatör",100,B100="KA2 Araştırmacı",20,B100="Yabancı Öğrenci Doktora Tez Danışmanlığı",25*C100,B100="Yabancı Öğrenci Yüksek lisans Tez Danışmanlığı",15*C100,B100="Yurtdışında Gözlem ve Araştırma Faaliyeti",5*D100,B100="",0)</f>
        <v>0</v>
      </c>
    </row>
    <row r="101" spans="1:10">
      <c r="A101" s="26">
        <v>98</v>
      </c>
      <c r="B101" s="76"/>
      <c r="C101" s="76"/>
      <c r="D101" s="76"/>
      <c r="E101" s="76"/>
      <c r="F101" s="76"/>
      <c r="G101" s="44">
        <f t="shared" si="1"/>
        <v>0</v>
      </c>
      <c r="J101" s="77" cm="1">
        <f t="array" ref="J101">_xlfn.IFS(B101="TÜBA Ödülü",1000,B101="TÜBİTAK Ödülü",750,B101="Uluslararası Teşvik Ödülü",500,B101="GEBİP Ödülü",500,B101="Uluslararası Kongre Başkanlığı",100,B101="Uluslararası Kongre Sekreterliği",20,B101="KA2 Yürütücü/Koordinatör",100,B101="KA2 Araştırmacı",20,B101="Yabancı Öğrenci Doktora Tez Danışmanlığı",25*C101,B101="Yabancı Öğrenci Yüksek lisans Tez Danışmanlığı",15*C101,B101="Yurtdışında Gözlem ve Araştırma Faaliyeti",5*D101,B101="",0)</f>
        <v>0</v>
      </c>
    </row>
  </sheetData>
  <sheetProtection algorithmName="SHA-512" hashValue="JOO2y5JtHTnXXeTSxPJIjI90UP/N9OI2h7DB7MNi37ZZVDhcGfaEJCsAiB5OTwrhaB7p3V0grmIqDQlPMw4e5A==" saltValue="LkvBbJrgFE4D5kFaLQByvg==" spinCount="100000" sheet="1" objects="1" scenarios="1"/>
  <dataConsolidate/>
  <mergeCells count="2">
    <mergeCell ref="A1:F1"/>
    <mergeCell ref="A2:F2"/>
  </mergeCells>
  <dataValidations count="1">
    <dataValidation type="list" allowBlank="1" showInputMessage="1" showErrorMessage="1" sqref="B4:B101" xr:uid="{228B0775-9449-B347-8432-87F74274FF8A}">
      <formula1>$K$1:$K$11</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5C544633-A67A-1540-BD94-8B714D54383C}">
          <x14:formula1>
            <xm:f>'Aday Bilgileri'!#REF!</xm:f>
          </x14:formula1>
          <xm:sqref>B102:E102</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721A5-354D-C244-AA98-9CB29E36EB6F}">
  <dimension ref="A1:AN101"/>
  <sheetViews>
    <sheetView workbookViewId="0">
      <selection activeCell="B4" sqref="B4"/>
    </sheetView>
  </sheetViews>
  <sheetFormatPr defaultColWidth="11.25" defaultRowHeight="15.75"/>
  <cols>
    <col min="1" max="1" width="9" style="25" customWidth="1"/>
    <col min="2" max="2" width="41.75" style="6" customWidth="1"/>
    <col min="3" max="3" width="24.75" style="6" customWidth="1"/>
    <col min="4" max="4" width="16.5" style="6" customWidth="1"/>
    <col min="5" max="5" width="96.75" style="6" customWidth="1"/>
    <col min="6" max="6" width="17.25" style="33" customWidth="1"/>
    <col min="8" max="9" width="10.75" style="89"/>
    <col min="10" max="11" width="10.75" style="77"/>
    <col min="12" max="12" width="36.25" style="77" bestFit="1" customWidth="1"/>
    <col min="13" max="40" width="10.75" style="77"/>
  </cols>
  <sheetData>
    <row r="1" spans="1:40" ht="45" customHeight="1" thickBot="1">
      <c r="A1" s="188" t="s">
        <v>116</v>
      </c>
      <c r="B1" s="189"/>
      <c r="C1" s="189"/>
      <c r="D1" s="189"/>
      <c r="E1" s="190"/>
      <c r="F1" s="64" t="s">
        <v>144</v>
      </c>
    </row>
    <row r="2" spans="1:40" ht="70.150000000000006" customHeight="1">
      <c r="A2" s="182" t="s">
        <v>123</v>
      </c>
      <c r="B2" s="191"/>
      <c r="C2" s="191"/>
      <c r="D2" s="191"/>
      <c r="E2" s="191"/>
      <c r="F2" s="65">
        <f>SUM(F4:F101)</f>
        <v>0</v>
      </c>
    </row>
    <row r="3" spans="1:40" s="34" customFormat="1" ht="43.15" customHeight="1">
      <c r="A3" s="30" t="s">
        <v>46</v>
      </c>
      <c r="B3" s="32" t="s">
        <v>47</v>
      </c>
      <c r="C3" s="32" t="s">
        <v>117</v>
      </c>
      <c r="D3" s="32" t="s">
        <v>81</v>
      </c>
      <c r="E3" s="32" t="s">
        <v>122</v>
      </c>
      <c r="F3" s="44" t="s">
        <v>129</v>
      </c>
      <c r="H3" s="58"/>
      <c r="I3" s="58"/>
      <c r="J3" s="49"/>
      <c r="K3" s="49"/>
      <c r="L3" s="49" t="s">
        <v>175</v>
      </c>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row>
    <row r="4" spans="1:40" ht="36" customHeight="1">
      <c r="A4" s="26">
        <v>1</v>
      </c>
      <c r="B4" s="76"/>
      <c r="C4" s="76"/>
      <c r="D4" s="76"/>
      <c r="E4" s="76"/>
      <c r="F4" s="44">
        <f>J4</f>
        <v>0</v>
      </c>
      <c r="J4" s="77" cm="1">
        <f t="array" ref="J4">_xlfn.IFS(B4="10.1. Bütçeli TDP- Sosyal Sorumluluk Projesi",100,B4="10.2. Bütçesiz TDP- Sosyal Sorumluluk Projesi",20,B4="10.3. Eğitim Merkezi Faaliyetleri",5,B4="10.4. Sosyal Sorumluluk Çalışmaları ",5,B4="",0)</f>
        <v>0</v>
      </c>
      <c r="L4" s="49" t="s">
        <v>176</v>
      </c>
    </row>
    <row r="5" spans="1:40" ht="36" customHeight="1">
      <c r="A5" s="27">
        <v>2</v>
      </c>
      <c r="B5" s="76"/>
      <c r="C5" s="76"/>
      <c r="D5" s="76"/>
      <c r="E5" s="76"/>
      <c r="F5" s="44">
        <f t="shared" ref="F5:F68" si="0">J5</f>
        <v>0</v>
      </c>
      <c r="J5" s="77" cm="1">
        <f t="array" ref="J5">_xlfn.IFS(B5="10.1. Bütçeli TDP- Sosyal Sorumluluk Projesi",100,B5="10.2. Bütçesiz TDP- Sosyal Sorumluluk Projesi",20,B5="10.3. Eğitim Merkezi Faaliyetleri",5,B5="10.4. Sosyal Sorumluluk Çalışmaları ",5,B5="",0)</f>
        <v>0</v>
      </c>
      <c r="L5" s="77" t="s">
        <v>177</v>
      </c>
    </row>
    <row r="6" spans="1:40" ht="36" customHeight="1">
      <c r="A6" s="26">
        <v>3</v>
      </c>
      <c r="B6" s="76"/>
      <c r="C6" s="76"/>
      <c r="D6" s="76"/>
      <c r="E6" s="76"/>
      <c r="F6" s="44">
        <f t="shared" si="0"/>
        <v>0</v>
      </c>
      <c r="J6" s="77" cm="1">
        <f t="array" ref="J6">_xlfn.IFS(B6="10.1. Bütçeli TDP- Sosyal Sorumluluk Projesi",100,B6="10.2. Bütçesiz TDP- Sosyal Sorumluluk Projesi",20,B6="10.3. Eğitim Merkezi Faaliyetleri",5,B6="10.4. Sosyal Sorumluluk Çalışmaları ",5,B6="",0)</f>
        <v>0</v>
      </c>
      <c r="L6" s="77" t="s">
        <v>178</v>
      </c>
    </row>
    <row r="7" spans="1:40" ht="36" customHeight="1">
      <c r="A7" s="27">
        <v>4</v>
      </c>
      <c r="B7" s="76"/>
      <c r="C7" s="76"/>
      <c r="D7" s="76"/>
      <c r="E7" s="76"/>
      <c r="F7" s="44">
        <f t="shared" si="0"/>
        <v>0</v>
      </c>
      <c r="J7" s="77" cm="1">
        <f t="array" ref="J7">_xlfn.IFS(B7="10.1. Bütçeli TDP- Sosyal Sorumluluk Projesi",100,B7="10.2. Bütçesiz TDP- Sosyal Sorumluluk Projesi",20,B7="10.3. Eğitim Merkezi Faaliyetleri",5,B7="10.4. Sosyal Sorumluluk Çalışmaları ",5,B7="",0)</f>
        <v>0</v>
      </c>
    </row>
    <row r="8" spans="1:40" ht="36" customHeight="1">
      <c r="A8" s="26">
        <v>5</v>
      </c>
      <c r="B8" s="76"/>
      <c r="C8" s="76"/>
      <c r="D8" s="76"/>
      <c r="E8" s="76"/>
      <c r="F8" s="44">
        <f t="shared" si="0"/>
        <v>0</v>
      </c>
      <c r="J8" s="77" cm="1">
        <f t="array" ref="J8">_xlfn.IFS(B8="10.1. Bütçeli TDP- Sosyal Sorumluluk Projesi",100,B8="10.2. Bütçesiz TDP- Sosyal Sorumluluk Projesi",20,B8="10.3. Eğitim Merkezi Faaliyetleri",5,B8="10.4. Sosyal Sorumluluk Çalışmaları ",5,B8="",0)</f>
        <v>0</v>
      </c>
      <c r="L8" s="40" t="s">
        <v>79</v>
      </c>
    </row>
    <row r="9" spans="1:40" ht="36" customHeight="1">
      <c r="A9" s="27">
        <v>6</v>
      </c>
      <c r="B9" s="76"/>
      <c r="C9" s="76"/>
      <c r="D9" s="76"/>
      <c r="E9" s="76"/>
      <c r="F9" s="44">
        <f t="shared" si="0"/>
        <v>0</v>
      </c>
      <c r="J9" s="77" cm="1">
        <f t="array" ref="J9">_xlfn.IFS(B9="10.1. Bütçeli TDP- Sosyal Sorumluluk Projesi",100,B9="10.2. Bütçesiz TDP- Sosyal Sorumluluk Projesi",20,B9="10.3. Eğitim Merkezi Faaliyetleri",5,B9="10.4. Sosyal Sorumluluk Çalışmaları ",5,B9="",0)</f>
        <v>0</v>
      </c>
      <c r="L9" s="40" t="s">
        <v>118</v>
      </c>
    </row>
    <row r="10" spans="1:40" ht="36" customHeight="1">
      <c r="A10" s="26">
        <v>7</v>
      </c>
      <c r="B10" s="76"/>
      <c r="C10" s="76"/>
      <c r="D10" s="76"/>
      <c r="E10" s="76"/>
      <c r="F10" s="44">
        <f t="shared" si="0"/>
        <v>0</v>
      </c>
      <c r="J10" s="77" cm="1">
        <f t="array" ref="J10">_xlfn.IFS(B10="10.1. Bütçeli TDP- Sosyal Sorumluluk Projesi",100,B10="10.2. Bütçesiz TDP- Sosyal Sorumluluk Projesi",20,B10="10.3. Eğitim Merkezi Faaliyetleri",5,B10="10.4. Sosyal Sorumluluk Çalışmaları ",5,B10="",0)</f>
        <v>0</v>
      </c>
      <c r="L10" s="40" t="s">
        <v>119</v>
      </c>
    </row>
    <row r="11" spans="1:40" ht="36" customHeight="1">
      <c r="A11" s="27">
        <v>8</v>
      </c>
      <c r="B11" s="76"/>
      <c r="C11" s="76"/>
      <c r="D11" s="76"/>
      <c r="E11" s="76"/>
      <c r="F11" s="44">
        <f t="shared" si="0"/>
        <v>0</v>
      </c>
      <c r="J11" s="77" cm="1">
        <f t="array" ref="J11">_xlfn.IFS(B11="10.1. Bütçeli TDP- Sosyal Sorumluluk Projesi",100,B11="10.2. Bütçesiz TDP- Sosyal Sorumluluk Projesi",20,B11="10.3. Eğitim Merkezi Faaliyetleri",5,B11="10.4. Sosyal Sorumluluk Çalışmaları ",5,B11="",0)</f>
        <v>0</v>
      </c>
    </row>
    <row r="12" spans="1:40" ht="36" customHeight="1">
      <c r="A12" s="26">
        <v>9</v>
      </c>
      <c r="B12" s="76"/>
      <c r="C12" s="76"/>
      <c r="D12" s="76"/>
      <c r="E12" s="76"/>
      <c r="F12" s="44">
        <f t="shared" si="0"/>
        <v>0</v>
      </c>
      <c r="J12" s="77" cm="1">
        <f t="array" ref="J12">_xlfn.IFS(B12="10.1. Bütçeli TDP- Sosyal Sorumluluk Projesi",100,B12="10.2. Bütçesiz TDP- Sosyal Sorumluluk Projesi",20,B12="10.3. Eğitim Merkezi Faaliyetleri",5,B12="10.4. Sosyal Sorumluluk Çalışmaları ",5,B12="",0)</f>
        <v>0</v>
      </c>
    </row>
    <row r="13" spans="1:40" ht="36" customHeight="1">
      <c r="A13" s="27">
        <v>10</v>
      </c>
      <c r="B13" s="76"/>
      <c r="C13" s="76"/>
      <c r="D13" s="76"/>
      <c r="E13" s="76"/>
      <c r="F13" s="44">
        <f t="shared" si="0"/>
        <v>0</v>
      </c>
      <c r="J13" s="77" cm="1">
        <f t="array" ref="J13">_xlfn.IFS(B13="10.1. Bütçeli TDP- Sosyal Sorumluluk Projesi",100,B13="10.2. Bütçesiz TDP- Sosyal Sorumluluk Projesi",20,B13="10.3. Eğitim Merkezi Faaliyetleri",5,B13="10.4. Sosyal Sorumluluk Çalışmaları ",5,B13="",0)</f>
        <v>0</v>
      </c>
    </row>
    <row r="14" spans="1:40" ht="36" customHeight="1">
      <c r="A14" s="26">
        <v>11</v>
      </c>
      <c r="B14" s="76"/>
      <c r="C14" s="76"/>
      <c r="D14" s="76"/>
      <c r="E14" s="76"/>
      <c r="F14" s="44">
        <f t="shared" si="0"/>
        <v>0</v>
      </c>
      <c r="J14" s="77" cm="1">
        <f t="array" ref="J14">_xlfn.IFS(B14="10.1. Bütçeli TDP- Sosyal Sorumluluk Projesi",100,B14="10.2. Bütçesiz TDP- Sosyal Sorumluluk Projesi",20,B14="10.3. Eğitim Merkezi Faaliyetleri",5,B14="10.4. Sosyal Sorumluluk Çalışmaları ",5,B14="",0)</f>
        <v>0</v>
      </c>
    </row>
    <row r="15" spans="1:40" ht="36" customHeight="1">
      <c r="A15" s="27">
        <v>12</v>
      </c>
      <c r="B15" s="76"/>
      <c r="C15" s="76"/>
      <c r="D15" s="76"/>
      <c r="E15" s="76"/>
      <c r="F15" s="44">
        <f t="shared" si="0"/>
        <v>0</v>
      </c>
      <c r="J15" s="77" cm="1">
        <f t="array" ref="J15">_xlfn.IFS(B15="10.1. Bütçeli TDP- Sosyal Sorumluluk Projesi",100,B15="10.2. Bütçesiz TDP- Sosyal Sorumluluk Projesi",20,B15="10.3. Eğitim Merkezi Faaliyetleri",5,B15="10.4. Sosyal Sorumluluk Çalışmaları ",5,B15="",0)</f>
        <v>0</v>
      </c>
    </row>
    <row r="16" spans="1:40" ht="36" customHeight="1">
      <c r="A16" s="26">
        <v>13</v>
      </c>
      <c r="B16" s="76"/>
      <c r="C16" s="76"/>
      <c r="D16" s="76"/>
      <c r="E16" s="76"/>
      <c r="F16" s="44">
        <f t="shared" si="0"/>
        <v>0</v>
      </c>
      <c r="J16" s="77" cm="1">
        <f t="array" ref="J16">_xlfn.IFS(B16="10.1. Bütçeli TDP- Sosyal Sorumluluk Projesi",100,B16="10.2. Bütçesiz TDP- Sosyal Sorumluluk Projesi",20,B16="10.3. Eğitim Merkezi Faaliyetleri",5,B16="10.4. Sosyal Sorumluluk Çalışmaları ",5,B16="",0)</f>
        <v>0</v>
      </c>
    </row>
    <row r="17" spans="1:10" ht="36" customHeight="1">
      <c r="A17" s="27">
        <v>14</v>
      </c>
      <c r="B17" s="76"/>
      <c r="C17" s="76"/>
      <c r="D17" s="76"/>
      <c r="E17" s="76"/>
      <c r="F17" s="44">
        <f t="shared" si="0"/>
        <v>0</v>
      </c>
      <c r="J17" s="77" cm="1">
        <f t="array" ref="J17">_xlfn.IFS(B17="10.1. Bütçeli TDP- Sosyal Sorumluluk Projesi",100,B17="10.2. Bütçesiz TDP- Sosyal Sorumluluk Projesi",20,B17="10.3. Eğitim Merkezi Faaliyetleri",5,B17="10.4. Sosyal Sorumluluk Çalışmaları ",5,B17="",0)</f>
        <v>0</v>
      </c>
    </row>
    <row r="18" spans="1:10" ht="36" customHeight="1">
      <c r="A18" s="26">
        <v>15</v>
      </c>
      <c r="B18" s="76"/>
      <c r="C18" s="76"/>
      <c r="D18" s="76"/>
      <c r="E18" s="76"/>
      <c r="F18" s="44">
        <f t="shared" si="0"/>
        <v>0</v>
      </c>
      <c r="J18" s="77" cm="1">
        <f t="array" ref="J18">_xlfn.IFS(B18="10.1. Bütçeli TDP- Sosyal Sorumluluk Projesi",100,B18="10.2. Bütçesiz TDP- Sosyal Sorumluluk Projesi",20,B18="10.3. Eğitim Merkezi Faaliyetleri",5,B18="10.4. Sosyal Sorumluluk Çalışmaları ",5,B18="",0)</f>
        <v>0</v>
      </c>
    </row>
    <row r="19" spans="1:10" ht="36" customHeight="1">
      <c r="A19" s="27">
        <v>16</v>
      </c>
      <c r="B19" s="76"/>
      <c r="C19" s="76"/>
      <c r="D19" s="76"/>
      <c r="E19" s="76"/>
      <c r="F19" s="44">
        <f t="shared" si="0"/>
        <v>0</v>
      </c>
      <c r="J19" s="77" cm="1">
        <f t="array" ref="J19">_xlfn.IFS(B19="10.1. Bütçeli TDP- Sosyal Sorumluluk Projesi",100,B19="10.2. Bütçesiz TDP- Sosyal Sorumluluk Projesi",20,B19="10.3. Eğitim Merkezi Faaliyetleri",5,B19="10.4. Sosyal Sorumluluk Çalışmaları ",5,B19="",0)</f>
        <v>0</v>
      </c>
    </row>
    <row r="20" spans="1:10" ht="36" customHeight="1">
      <c r="A20" s="26">
        <v>17</v>
      </c>
      <c r="B20" s="76"/>
      <c r="C20" s="76"/>
      <c r="D20" s="76"/>
      <c r="E20" s="76"/>
      <c r="F20" s="44">
        <f t="shared" si="0"/>
        <v>0</v>
      </c>
      <c r="J20" s="77" cm="1">
        <f t="array" ref="J20">_xlfn.IFS(B20="10.1. Bütçeli TDP- Sosyal Sorumluluk Projesi",100,B20="10.2. Bütçesiz TDP- Sosyal Sorumluluk Projesi",20,B20="10.3. Eğitim Merkezi Faaliyetleri",5,B20="10.4. Sosyal Sorumluluk Çalışmaları ",5,B20="",0)</f>
        <v>0</v>
      </c>
    </row>
    <row r="21" spans="1:10" ht="36" customHeight="1">
      <c r="A21" s="27">
        <v>18</v>
      </c>
      <c r="B21" s="76"/>
      <c r="C21" s="76"/>
      <c r="D21" s="76"/>
      <c r="E21" s="76"/>
      <c r="F21" s="44">
        <f t="shared" si="0"/>
        <v>0</v>
      </c>
      <c r="J21" s="77" cm="1">
        <f t="array" ref="J21">_xlfn.IFS(B21="10.1. Bütçeli TDP- Sosyal Sorumluluk Projesi",100,B21="10.2. Bütçesiz TDP- Sosyal Sorumluluk Projesi",20,B21="10.3. Eğitim Merkezi Faaliyetleri",5,B21="10.4. Sosyal Sorumluluk Çalışmaları ",5,B21="",0)</f>
        <v>0</v>
      </c>
    </row>
    <row r="22" spans="1:10" ht="36" customHeight="1">
      <c r="A22" s="26">
        <v>19</v>
      </c>
      <c r="B22" s="76"/>
      <c r="C22" s="76"/>
      <c r="D22" s="76"/>
      <c r="E22" s="76"/>
      <c r="F22" s="44">
        <f t="shared" si="0"/>
        <v>0</v>
      </c>
      <c r="J22" s="77" cm="1">
        <f t="array" ref="J22">_xlfn.IFS(B22="10.1. Bütçeli TDP- Sosyal Sorumluluk Projesi",100,B22="10.2. Bütçesiz TDP- Sosyal Sorumluluk Projesi",20,B22="10.3. Eğitim Merkezi Faaliyetleri",5,B22="10.4. Sosyal Sorumluluk Çalışmaları ",5,B22="",0)</f>
        <v>0</v>
      </c>
    </row>
    <row r="23" spans="1:10" ht="36" customHeight="1">
      <c r="A23" s="27">
        <v>20</v>
      </c>
      <c r="B23" s="76"/>
      <c r="C23" s="76"/>
      <c r="D23" s="76"/>
      <c r="E23" s="76"/>
      <c r="F23" s="44">
        <f t="shared" si="0"/>
        <v>0</v>
      </c>
      <c r="J23" s="77" cm="1">
        <f t="array" ref="J23">_xlfn.IFS(B23="10.1. Bütçeli TDP- Sosyal Sorumluluk Projesi",100,B23="10.2. Bütçesiz TDP- Sosyal Sorumluluk Projesi",20,B23="10.3. Eğitim Merkezi Faaliyetleri",5,B23="10.4. Sosyal Sorumluluk Çalışmaları ",5,B23="",0)</f>
        <v>0</v>
      </c>
    </row>
    <row r="24" spans="1:10" ht="36" customHeight="1">
      <c r="A24" s="26">
        <v>21</v>
      </c>
      <c r="B24" s="76"/>
      <c r="C24" s="76"/>
      <c r="D24" s="76"/>
      <c r="E24" s="76"/>
      <c r="F24" s="44">
        <f t="shared" si="0"/>
        <v>0</v>
      </c>
      <c r="J24" s="77" cm="1">
        <f t="array" ref="J24">_xlfn.IFS(B24="10.1. Bütçeli TDP- Sosyal Sorumluluk Projesi",100,B24="10.2. Bütçesiz TDP- Sosyal Sorumluluk Projesi",20,B24="10.3. Eğitim Merkezi Faaliyetleri",5,B24="10.4. Sosyal Sorumluluk Çalışmaları ",5,B24="",0)</f>
        <v>0</v>
      </c>
    </row>
    <row r="25" spans="1:10" ht="36" customHeight="1">
      <c r="A25" s="27">
        <v>22</v>
      </c>
      <c r="B25" s="76"/>
      <c r="C25" s="76"/>
      <c r="D25" s="76"/>
      <c r="E25" s="76"/>
      <c r="F25" s="44">
        <f t="shared" si="0"/>
        <v>0</v>
      </c>
      <c r="J25" s="77" cm="1">
        <f t="array" ref="J25">_xlfn.IFS(B25="10.1. Bütçeli TDP- Sosyal Sorumluluk Projesi",100,B25="10.2. Bütçesiz TDP- Sosyal Sorumluluk Projesi",20,B25="10.3. Eğitim Merkezi Faaliyetleri",5,B25="10.4. Sosyal Sorumluluk Çalışmaları ",5,B25="",0)</f>
        <v>0</v>
      </c>
    </row>
    <row r="26" spans="1:10" ht="36" customHeight="1">
      <c r="A26" s="26">
        <v>23</v>
      </c>
      <c r="B26" s="76"/>
      <c r="C26" s="76"/>
      <c r="D26" s="76"/>
      <c r="E26" s="76"/>
      <c r="F26" s="44">
        <f t="shared" si="0"/>
        <v>0</v>
      </c>
      <c r="J26" s="77" cm="1">
        <f t="array" ref="J26">_xlfn.IFS(B26="10.1. Bütçeli TDP- Sosyal Sorumluluk Projesi",100,B26="10.2. Bütçesiz TDP- Sosyal Sorumluluk Projesi",20,B26="10.3. Eğitim Merkezi Faaliyetleri",5,B26="10.4. Sosyal Sorumluluk Çalışmaları ",5,B26="",0)</f>
        <v>0</v>
      </c>
    </row>
    <row r="27" spans="1:10" ht="36" customHeight="1">
      <c r="A27" s="27">
        <v>24</v>
      </c>
      <c r="B27" s="76"/>
      <c r="C27" s="76"/>
      <c r="D27" s="76"/>
      <c r="E27" s="76"/>
      <c r="F27" s="44">
        <f t="shared" si="0"/>
        <v>0</v>
      </c>
      <c r="J27" s="77" cm="1">
        <f t="array" ref="J27">_xlfn.IFS(B27="10.1. Bütçeli TDP- Sosyal Sorumluluk Projesi",100,B27="10.2. Bütçesiz TDP- Sosyal Sorumluluk Projesi",20,B27="10.3. Eğitim Merkezi Faaliyetleri",5,B27="10.4. Sosyal Sorumluluk Çalışmaları ",5,B27="",0)</f>
        <v>0</v>
      </c>
    </row>
    <row r="28" spans="1:10" ht="36" customHeight="1">
      <c r="A28" s="26">
        <v>25</v>
      </c>
      <c r="B28" s="76"/>
      <c r="C28" s="76"/>
      <c r="D28" s="76"/>
      <c r="E28" s="76"/>
      <c r="F28" s="44">
        <f t="shared" si="0"/>
        <v>0</v>
      </c>
      <c r="J28" s="77" cm="1">
        <f t="array" ref="J28">_xlfn.IFS(B28="10.1. Bütçeli TDP- Sosyal Sorumluluk Projesi",100,B28="10.2. Bütçesiz TDP- Sosyal Sorumluluk Projesi",20,B28="10.3. Eğitim Merkezi Faaliyetleri",5,B28="10.4. Sosyal Sorumluluk Çalışmaları ",5,B28="",0)</f>
        <v>0</v>
      </c>
    </row>
    <row r="29" spans="1:10" ht="36" customHeight="1">
      <c r="A29" s="27">
        <v>26</v>
      </c>
      <c r="B29" s="76"/>
      <c r="C29" s="76"/>
      <c r="D29" s="76"/>
      <c r="E29" s="76"/>
      <c r="F29" s="44">
        <f t="shared" si="0"/>
        <v>0</v>
      </c>
      <c r="J29" s="77" cm="1">
        <f t="array" ref="J29">_xlfn.IFS(B29="10.1. Bütçeli TDP- Sosyal Sorumluluk Projesi",100,B29="10.2. Bütçesiz TDP- Sosyal Sorumluluk Projesi",20,B29="10.3. Eğitim Merkezi Faaliyetleri",5,B29="10.4. Sosyal Sorumluluk Çalışmaları ",5,B29="",0)</f>
        <v>0</v>
      </c>
    </row>
    <row r="30" spans="1:10" ht="36" customHeight="1">
      <c r="A30" s="26">
        <v>27</v>
      </c>
      <c r="B30" s="76"/>
      <c r="C30" s="76"/>
      <c r="D30" s="76"/>
      <c r="E30" s="76"/>
      <c r="F30" s="44">
        <f t="shared" si="0"/>
        <v>0</v>
      </c>
      <c r="J30" s="77" cm="1">
        <f t="array" ref="J30">_xlfn.IFS(B30="10.1. Bütçeli TDP- Sosyal Sorumluluk Projesi",100,B30="10.2. Bütçesiz TDP- Sosyal Sorumluluk Projesi",20,B30="10.3. Eğitim Merkezi Faaliyetleri",5,B30="10.4. Sosyal Sorumluluk Çalışmaları ",5,B30="",0)</f>
        <v>0</v>
      </c>
    </row>
    <row r="31" spans="1:10" ht="36" customHeight="1">
      <c r="A31" s="27">
        <v>28</v>
      </c>
      <c r="B31" s="76"/>
      <c r="C31" s="76"/>
      <c r="D31" s="76"/>
      <c r="E31" s="76"/>
      <c r="F31" s="44">
        <f t="shared" si="0"/>
        <v>0</v>
      </c>
      <c r="J31" s="77" cm="1">
        <f t="array" ref="J31">_xlfn.IFS(B31="10.1. Bütçeli TDP- Sosyal Sorumluluk Projesi",100,B31="10.2. Bütçesiz TDP- Sosyal Sorumluluk Projesi",20,B31="10.3. Eğitim Merkezi Faaliyetleri",5,B31="10.4. Sosyal Sorumluluk Çalışmaları ",5,B31="",0)</f>
        <v>0</v>
      </c>
    </row>
    <row r="32" spans="1:10" ht="36" customHeight="1">
      <c r="A32" s="26">
        <v>29</v>
      </c>
      <c r="B32" s="76"/>
      <c r="C32" s="76"/>
      <c r="D32" s="76"/>
      <c r="E32" s="76"/>
      <c r="F32" s="44">
        <f t="shared" si="0"/>
        <v>0</v>
      </c>
      <c r="J32" s="77" cm="1">
        <f t="array" ref="J32">_xlfn.IFS(B32="10.1. Bütçeli TDP- Sosyal Sorumluluk Projesi",100,B32="10.2. Bütçesiz TDP- Sosyal Sorumluluk Projesi",20,B32="10.3. Eğitim Merkezi Faaliyetleri",5,B32="10.4. Sosyal Sorumluluk Çalışmaları ",5,B32="",0)</f>
        <v>0</v>
      </c>
    </row>
    <row r="33" spans="1:10" ht="36" customHeight="1">
      <c r="A33" s="27">
        <v>30</v>
      </c>
      <c r="B33" s="76"/>
      <c r="C33" s="76"/>
      <c r="D33" s="76"/>
      <c r="E33" s="76"/>
      <c r="F33" s="44">
        <f t="shared" si="0"/>
        <v>0</v>
      </c>
      <c r="J33" s="77" cm="1">
        <f t="array" ref="J33">_xlfn.IFS(B33="10.1. Bütçeli TDP- Sosyal Sorumluluk Projesi",100,B33="10.2. Bütçesiz TDP- Sosyal Sorumluluk Projesi",20,B33="10.3. Eğitim Merkezi Faaliyetleri",5,B33="10.4. Sosyal Sorumluluk Çalışmaları ",5,B33="",0)</f>
        <v>0</v>
      </c>
    </row>
    <row r="34" spans="1:10" ht="36" customHeight="1">
      <c r="A34" s="26">
        <v>31</v>
      </c>
      <c r="B34" s="76"/>
      <c r="C34" s="76"/>
      <c r="D34" s="76"/>
      <c r="E34" s="76"/>
      <c r="F34" s="44">
        <f t="shared" si="0"/>
        <v>0</v>
      </c>
      <c r="J34" s="77" cm="1">
        <f t="array" ref="J34">_xlfn.IFS(B34="10.1. Bütçeli TDP- Sosyal Sorumluluk Projesi",100,B34="10.2. Bütçesiz TDP- Sosyal Sorumluluk Projesi",20,B34="10.3. Eğitim Merkezi Faaliyetleri",5,B34="10.4. Sosyal Sorumluluk Çalışmaları ",5,B34="",0)</f>
        <v>0</v>
      </c>
    </row>
    <row r="35" spans="1:10" ht="36" customHeight="1">
      <c r="A35" s="27">
        <v>32</v>
      </c>
      <c r="B35" s="76"/>
      <c r="C35" s="76"/>
      <c r="D35" s="76"/>
      <c r="E35" s="76"/>
      <c r="F35" s="44">
        <f t="shared" si="0"/>
        <v>0</v>
      </c>
      <c r="J35" s="77" cm="1">
        <f t="array" ref="J35">_xlfn.IFS(B35="10.1. Bütçeli TDP- Sosyal Sorumluluk Projesi",100,B35="10.2. Bütçesiz TDP- Sosyal Sorumluluk Projesi",20,B35="10.3. Eğitim Merkezi Faaliyetleri",5,B35="10.4. Sosyal Sorumluluk Çalışmaları ",5,B35="",0)</f>
        <v>0</v>
      </c>
    </row>
    <row r="36" spans="1:10" ht="36" customHeight="1">
      <c r="A36" s="26">
        <v>33</v>
      </c>
      <c r="B36" s="76"/>
      <c r="C36" s="76"/>
      <c r="D36" s="76"/>
      <c r="E36" s="76"/>
      <c r="F36" s="44">
        <f t="shared" si="0"/>
        <v>0</v>
      </c>
      <c r="J36" s="77" cm="1">
        <f t="array" ref="J36">_xlfn.IFS(B36="10.1. Bütçeli TDP- Sosyal Sorumluluk Projesi",100,B36="10.2. Bütçesiz TDP- Sosyal Sorumluluk Projesi",20,B36="10.3. Eğitim Merkezi Faaliyetleri",5,B36="10.4. Sosyal Sorumluluk Çalışmaları ",5,B36="",0)</f>
        <v>0</v>
      </c>
    </row>
    <row r="37" spans="1:10" ht="36" customHeight="1">
      <c r="A37" s="27">
        <v>34</v>
      </c>
      <c r="B37" s="76"/>
      <c r="C37" s="76"/>
      <c r="D37" s="76"/>
      <c r="E37" s="76"/>
      <c r="F37" s="44">
        <f t="shared" si="0"/>
        <v>0</v>
      </c>
      <c r="J37" s="77" cm="1">
        <f t="array" ref="J37">_xlfn.IFS(B37="10.1. Bütçeli TDP- Sosyal Sorumluluk Projesi",100,B37="10.2. Bütçesiz TDP- Sosyal Sorumluluk Projesi",20,B37="10.3. Eğitim Merkezi Faaliyetleri",5,B37="10.4. Sosyal Sorumluluk Çalışmaları ",5,B37="",0)</f>
        <v>0</v>
      </c>
    </row>
    <row r="38" spans="1:10" ht="36" customHeight="1">
      <c r="A38" s="26">
        <v>35</v>
      </c>
      <c r="B38" s="76"/>
      <c r="C38" s="76"/>
      <c r="D38" s="76"/>
      <c r="E38" s="76"/>
      <c r="F38" s="44">
        <f t="shared" si="0"/>
        <v>0</v>
      </c>
      <c r="J38" s="77" cm="1">
        <f t="array" ref="J38">_xlfn.IFS(B38="10.1. Bütçeli TDP- Sosyal Sorumluluk Projesi",100,B38="10.2. Bütçesiz TDP- Sosyal Sorumluluk Projesi",20,B38="10.3. Eğitim Merkezi Faaliyetleri",5,B38="10.4. Sosyal Sorumluluk Çalışmaları ",5,B38="",0)</f>
        <v>0</v>
      </c>
    </row>
    <row r="39" spans="1:10" ht="36" customHeight="1">
      <c r="A39" s="27">
        <v>36</v>
      </c>
      <c r="B39" s="76"/>
      <c r="C39" s="76"/>
      <c r="D39" s="76"/>
      <c r="E39" s="76"/>
      <c r="F39" s="44">
        <f t="shared" si="0"/>
        <v>0</v>
      </c>
      <c r="J39" s="77" cm="1">
        <f t="array" ref="J39">_xlfn.IFS(B39="10.1. Bütçeli TDP- Sosyal Sorumluluk Projesi",100,B39="10.2. Bütçesiz TDP- Sosyal Sorumluluk Projesi",20,B39="10.3. Eğitim Merkezi Faaliyetleri",5,B39="10.4. Sosyal Sorumluluk Çalışmaları ",5,B39="",0)</f>
        <v>0</v>
      </c>
    </row>
    <row r="40" spans="1:10" ht="36" customHeight="1">
      <c r="A40" s="26">
        <v>37</v>
      </c>
      <c r="B40" s="76"/>
      <c r="C40" s="76"/>
      <c r="D40" s="76"/>
      <c r="E40" s="76"/>
      <c r="F40" s="44">
        <f t="shared" si="0"/>
        <v>0</v>
      </c>
      <c r="J40" s="77" cm="1">
        <f t="array" ref="J40">_xlfn.IFS(B40="10.1. Bütçeli TDP- Sosyal Sorumluluk Projesi",100,B40="10.2. Bütçesiz TDP- Sosyal Sorumluluk Projesi",20,B40="10.3. Eğitim Merkezi Faaliyetleri",5,B40="10.4. Sosyal Sorumluluk Çalışmaları ",5,B40="",0)</f>
        <v>0</v>
      </c>
    </row>
    <row r="41" spans="1:10" ht="36" customHeight="1">
      <c r="A41" s="27">
        <v>38</v>
      </c>
      <c r="B41" s="76"/>
      <c r="C41" s="76"/>
      <c r="D41" s="76"/>
      <c r="E41" s="76"/>
      <c r="F41" s="44">
        <f t="shared" si="0"/>
        <v>0</v>
      </c>
      <c r="J41" s="77" cm="1">
        <f t="array" ref="J41">_xlfn.IFS(B41="10.1. Bütçeli TDP- Sosyal Sorumluluk Projesi",100,B41="10.2. Bütçesiz TDP- Sosyal Sorumluluk Projesi",20,B41="10.3. Eğitim Merkezi Faaliyetleri",5,B41="10.4. Sosyal Sorumluluk Çalışmaları ",5,B41="",0)</f>
        <v>0</v>
      </c>
    </row>
    <row r="42" spans="1:10" ht="36" customHeight="1">
      <c r="A42" s="26">
        <v>39</v>
      </c>
      <c r="B42" s="76"/>
      <c r="C42" s="76"/>
      <c r="D42" s="76"/>
      <c r="E42" s="76"/>
      <c r="F42" s="44">
        <f t="shared" si="0"/>
        <v>0</v>
      </c>
      <c r="J42" s="77" cm="1">
        <f t="array" ref="J42">_xlfn.IFS(B42="10.1. Bütçeli TDP- Sosyal Sorumluluk Projesi",100,B42="10.2. Bütçesiz TDP- Sosyal Sorumluluk Projesi",20,B42="10.3. Eğitim Merkezi Faaliyetleri",5,B42="10.4. Sosyal Sorumluluk Çalışmaları ",5,B42="",0)</f>
        <v>0</v>
      </c>
    </row>
    <row r="43" spans="1:10" ht="36" customHeight="1">
      <c r="A43" s="27">
        <v>40</v>
      </c>
      <c r="B43" s="76"/>
      <c r="C43" s="76"/>
      <c r="D43" s="76"/>
      <c r="E43" s="76"/>
      <c r="F43" s="44">
        <f t="shared" si="0"/>
        <v>0</v>
      </c>
      <c r="J43" s="77" cm="1">
        <f t="array" ref="J43">_xlfn.IFS(B43="10.1. Bütçeli TDP- Sosyal Sorumluluk Projesi",100,B43="10.2. Bütçesiz TDP- Sosyal Sorumluluk Projesi",20,B43="10.3. Eğitim Merkezi Faaliyetleri",5,B43="10.4. Sosyal Sorumluluk Çalışmaları ",5,B43="",0)</f>
        <v>0</v>
      </c>
    </row>
    <row r="44" spans="1:10">
      <c r="A44" s="26">
        <v>41</v>
      </c>
      <c r="B44" s="76"/>
      <c r="C44" s="76"/>
      <c r="D44" s="76"/>
      <c r="E44" s="76"/>
      <c r="F44" s="44">
        <f t="shared" si="0"/>
        <v>0</v>
      </c>
      <c r="J44" s="77" cm="1">
        <f t="array" ref="J44">_xlfn.IFS(B44="10.1. Bütçeli TDP- Sosyal Sorumluluk Projesi",100,B44="10.2. Bütçesiz TDP- Sosyal Sorumluluk Projesi",20,B44="10.3. Eğitim Merkezi Faaliyetleri",5,B44="10.4. Sosyal Sorumluluk Çalışmaları ",5,B44="",0)</f>
        <v>0</v>
      </c>
    </row>
    <row r="45" spans="1:10">
      <c r="A45" s="27">
        <v>42</v>
      </c>
      <c r="B45" s="76"/>
      <c r="C45" s="76"/>
      <c r="D45" s="76"/>
      <c r="E45" s="76"/>
      <c r="F45" s="44">
        <f t="shared" si="0"/>
        <v>0</v>
      </c>
      <c r="J45" s="77" cm="1">
        <f t="array" ref="J45">_xlfn.IFS(B45="10.1. Bütçeli TDP- Sosyal Sorumluluk Projesi",100,B45="10.2. Bütçesiz TDP- Sosyal Sorumluluk Projesi",20,B45="10.3. Eğitim Merkezi Faaliyetleri",5,B45="10.4. Sosyal Sorumluluk Çalışmaları ",5,B45="",0)</f>
        <v>0</v>
      </c>
    </row>
    <row r="46" spans="1:10">
      <c r="A46" s="26">
        <v>43</v>
      </c>
      <c r="B46" s="76"/>
      <c r="C46" s="76"/>
      <c r="D46" s="76"/>
      <c r="E46" s="76"/>
      <c r="F46" s="44">
        <f t="shared" si="0"/>
        <v>0</v>
      </c>
      <c r="J46" s="77" cm="1">
        <f t="array" ref="J46">_xlfn.IFS(B46="10.1. Bütçeli TDP- Sosyal Sorumluluk Projesi",100,B46="10.2. Bütçesiz TDP- Sosyal Sorumluluk Projesi",20,B46="10.3. Eğitim Merkezi Faaliyetleri",5,B46="10.4. Sosyal Sorumluluk Çalışmaları ",5,B46="",0)</f>
        <v>0</v>
      </c>
    </row>
    <row r="47" spans="1:10">
      <c r="A47" s="27">
        <v>44</v>
      </c>
      <c r="B47" s="76"/>
      <c r="C47" s="76"/>
      <c r="D47" s="76"/>
      <c r="E47" s="76"/>
      <c r="F47" s="44">
        <f t="shared" si="0"/>
        <v>0</v>
      </c>
      <c r="J47" s="77" cm="1">
        <f t="array" ref="J47">_xlfn.IFS(B47="10.1. Bütçeli TDP- Sosyal Sorumluluk Projesi",100,B47="10.2. Bütçesiz TDP- Sosyal Sorumluluk Projesi",20,B47="10.3. Eğitim Merkezi Faaliyetleri",5,B47="10.4. Sosyal Sorumluluk Çalışmaları ",5,B47="",0)</f>
        <v>0</v>
      </c>
    </row>
    <row r="48" spans="1:10">
      <c r="A48" s="26">
        <v>45</v>
      </c>
      <c r="B48" s="76"/>
      <c r="C48" s="76"/>
      <c r="D48" s="76"/>
      <c r="E48" s="76"/>
      <c r="F48" s="44">
        <f t="shared" si="0"/>
        <v>0</v>
      </c>
      <c r="J48" s="77" cm="1">
        <f t="array" ref="J48">_xlfn.IFS(B48="10.1. Bütçeli TDP- Sosyal Sorumluluk Projesi",100,B48="10.2. Bütçesiz TDP- Sosyal Sorumluluk Projesi",20,B48="10.3. Eğitim Merkezi Faaliyetleri",5,B48="10.4. Sosyal Sorumluluk Çalışmaları ",5,B48="",0)</f>
        <v>0</v>
      </c>
    </row>
    <row r="49" spans="1:10">
      <c r="A49" s="27">
        <v>46</v>
      </c>
      <c r="B49" s="76"/>
      <c r="C49" s="76"/>
      <c r="D49" s="76"/>
      <c r="E49" s="76"/>
      <c r="F49" s="44">
        <f t="shared" si="0"/>
        <v>0</v>
      </c>
      <c r="J49" s="77" cm="1">
        <f t="array" ref="J49">_xlfn.IFS(B49="10.1. Bütçeli TDP- Sosyal Sorumluluk Projesi",100,B49="10.2. Bütçesiz TDP- Sosyal Sorumluluk Projesi",20,B49="10.3. Eğitim Merkezi Faaliyetleri",5,B49="10.4. Sosyal Sorumluluk Çalışmaları ",5,B49="",0)</f>
        <v>0</v>
      </c>
    </row>
    <row r="50" spans="1:10">
      <c r="A50" s="26">
        <v>47</v>
      </c>
      <c r="B50" s="76"/>
      <c r="C50" s="76"/>
      <c r="D50" s="76"/>
      <c r="E50" s="76"/>
      <c r="F50" s="44">
        <f t="shared" si="0"/>
        <v>0</v>
      </c>
      <c r="J50" s="77" cm="1">
        <f t="array" ref="J50">_xlfn.IFS(B50="10.1. Bütçeli TDP- Sosyal Sorumluluk Projesi",100,B50="10.2. Bütçesiz TDP- Sosyal Sorumluluk Projesi",20,B50="10.3. Eğitim Merkezi Faaliyetleri",5,B50="10.4. Sosyal Sorumluluk Çalışmaları ",5,B50="",0)</f>
        <v>0</v>
      </c>
    </row>
    <row r="51" spans="1:10">
      <c r="A51" s="26">
        <v>48</v>
      </c>
      <c r="B51" s="76"/>
      <c r="C51" s="76"/>
      <c r="D51" s="76"/>
      <c r="E51" s="76"/>
      <c r="F51" s="44">
        <f t="shared" si="0"/>
        <v>0</v>
      </c>
      <c r="J51" s="77" cm="1">
        <f t="array" ref="J51">_xlfn.IFS(B51="10.1. Bütçeli TDP- Sosyal Sorumluluk Projesi",100,B51="10.2. Bütçesiz TDP- Sosyal Sorumluluk Projesi",20,B51="10.3. Eğitim Merkezi Faaliyetleri",5,B51="10.4. Sosyal Sorumluluk Çalışmaları ",5,B51="",0)</f>
        <v>0</v>
      </c>
    </row>
    <row r="52" spans="1:10">
      <c r="A52" s="27">
        <v>49</v>
      </c>
      <c r="B52" s="76"/>
      <c r="C52" s="76"/>
      <c r="D52" s="76"/>
      <c r="E52" s="76"/>
      <c r="F52" s="44">
        <f t="shared" si="0"/>
        <v>0</v>
      </c>
      <c r="J52" s="77" cm="1">
        <f t="array" ref="J52">_xlfn.IFS(B52="10.1. Bütçeli TDP- Sosyal Sorumluluk Projesi",100,B52="10.2. Bütçesiz TDP- Sosyal Sorumluluk Projesi",20,B52="10.3. Eğitim Merkezi Faaliyetleri",5,B52="10.4. Sosyal Sorumluluk Çalışmaları ",5,B52="",0)</f>
        <v>0</v>
      </c>
    </row>
    <row r="53" spans="1:10">
      <c r="A53" s="26">
        <v>50</v>
      </c>
      <c r="B53" s="76"/>
      <c r="C53" s="76"/>
      <c r="D53" s="76"/>
      <c r="E53" s="76"/>
      <c r="F53" s="44">
        <f t="shared" si="0"/>
        <v>0</v>
      </c>
      <c r="J53" s="77" cm="1">
        <f t="array" ref="J53">_xlfn.IFS(B53="10.1. Bütçeli TDP- Sosyal Sorumluluk Projesi",100,B53="10.2. Bütçesiz TDP- Sosyal Sorumluluk Projesi",20,B53="10.3. Eğitim Merkezi Faaliyetleri",5,B53="10.4. Sosyal Sorumluluk Çalışmaları ",5,B53="",0)</f>
        <v>0</v>
      </c>
    </row>
    <row r="54" spans="1:10">
      <c r="A54" s="26">
        <v>51</v>
      </c>
      <c r="B54" s="76"/>
      <c r="C54" s="76"/>
      <c r="D54" s="76"/>
      <c r="E54" s="76"/>
      <c r="F54" s="44">
        <f t="shared" si="0"/>
        <v>0</v>
      </c>
      <c r="J54" s="77" cm="1">
        <f t="array" ref="J54">_xlfn.IFS(B54="10.1. Bütçeli TDP- Sosyal Sorumluluk Projesi",100,B54="10.2. Bütçesiz TDP- Sosyal Sorumluluk Projesi",20,B54="10.3. Eğitim Merkezi Faaliyetleri",5,B54="10.4. Sosyal Sorumluluk Çalışmaları ",5,B54="",0)</f>
        <v>0</v>
      </c>
    </row>
    <row r="55" spans="1:10">
      <c r="A55" s="27">
        <v>52</v>
      </c>
      <c r="B55" s="76"/>
      <c r="C55" s="76"/>
      <c r="D55" s="76"/>
      <c r="E55" s="76"/>
      <c r="F55" s="44">
        <f t="shared" si="0"/>
        <v>0</v>
      </c>
      <c r="J55" s="77" cm="1">
        <f t="array" ref="J55">_xlfn.IFS(B55="10.1. Bütçeli TDP- Sosyal Sorumluluk Projesi",100,B55="10.2. Bütçesiz TDP- Sosyal Sorumluluk Projesi",20,B55="10.3. Eğitim Merkezi Faaliyetleri",5,B55="10.4. Sosyal Sorumluluk Çalışmaları ",5,B55="",0)</f>
        <v>0</v>
      </c>
    </row>
    <row r="56" spans="1:10">
      <c r="A56" s="26">
        <v>53</v>
      </c>
      <c r="B56" s="76"/>
      <c r="C56" s="76"/>
      <c r="D56" s="76"/>
      <c r="E56" s="76"/>
      <c r="F56" s="44">
        <f t="shared" si="0"/>
        <v>0</v>
      </c>
      <c r="J56" s="77" cm="1">
        <f t="array" ref="J56">_xlfn.IFS(B56="10.1. Bütçeli TDP- Sosyal Sorumluluk Projesi",100,B56="10.2. Bütçesiz TDP- Sosyal Sorumluluk Projesi",20,B56="10.3. Eğitim Merkezi Faaliyetleri",5,B56="10.4. Sosyal Sorumluluk Çalışmaları ",5,B56="",0)</f>
        <v>0</v>
      </c>
    </row>
    <row r="57" spans="1:10">
      <c r="A57" s="26">
        <v>54</v>
      </c>
      <c r="B57" s="76"/>
      <c r="C57" s="76"/>
      <c r="D57" s="76"/>
      <c r="E57" s="76"/>
      <c r="F57" s="44">
        <f t="shared" si="0"/>
        <v>0</v>
      </c>
      <c r="J57" s="77" cm="1">
        <f t="array" ref="J57">_xlfn.IFS(B57="10.1. Bütçeli TDP- Sosyal Sorumluluk Projesi",100,B57="10.2. Bütçesiz TDP- Sosyal Sorumluluk Projesi",20,B57="10.3. Eğitim Merkezi Faaliyetleri",5,B57="10.4. Sosyal Sorumluluk Çalışmaları ",5,B57="",0)</f>
        <v>0</v>
      </c>
    </row>
    <row r="58" spans="1:10">
      <c r="A58" s="27">
        <v>55</v>
      </c>
      <c r="B58" s="76"/>
      <c r="C58" s="76"/>
      <c r="D58" s="76"/>
      <c r="E58" s="76"/>
      <c r="F58" s="44">
        <f t="shared" si="0"/>
        <v>0</v>
      </c>
      <c r="J58" s="77" cm="1">
        <f t="array" ref="J58">_xlfn.IFS(B58="10.1. Bütçeli TDP- Sosyal Sorumluluk Projesi",100,B58="10.2. Bütçesiz TDP- Sosyal Sorumluluk Projesi",20,B58="10.3. Eğitim Merkezi Faaliyetleri",5,B58="10.4. Sosyal Sorumluluk Çalışmaları ",5,B58="",0)</f>
        <v>0</v>
      </c>
    </row>
    <row r="59" spans="1:10">
      <c r="A59" s="26">
        <v>56</v>
      </c>
      <c r="B59" s="76"/>
      <c r="C59" s="76"/>
      <c r="D59" s="76"/>
      <c r="E59" s="76"/>
      <c r="F59" s="44">
        <f t="shared" si="0"/>
        <v>0</v>
      </c>
      <c r="J59" s="77" cm="1">
        <f t="array" ref="J59">_xlfn.IFS(B59="10.1. Bütçeli TDP- Sosyal Sorumluluk Projesi",100,B59="10.2. Bütçesiz TDP- Sosyal Sorumluluk Projesi",20,B59="10.3. Eğitim Merkezi Faaliyetleri",5,B59="10.4. Sosyal Sorumluluk Çalışmaları ",5,B59="",0)</f>
        <v>0</v>
      </c>
    </row>
    <row r="60" spans="1:10">
      <c r="A60" s="26">
        <v>57</v>
      </c>
      <c r="B60" s="76"/>
      <c r="C60" s="76"/>
      <c r="D60" s="76"/>
      <c r="E60" s="76"/>
      <c r="F60" s="44">
        <f t="shared" si="0"/>
        <v>0</v>
      </c>
      <c r="J60" s="77" cm="1">
        <f t="array" ref="J60">_xlfn.IFS(B60="10.1. Bütçeli TDP- Sosyal Sorumluluk Projesi",100,B60="10.2. Bütçesiz TDP- Sosyal Sorumluluk Projesi",20,B60="10.3. Eğitim Merkezi Faaliyetleri",5,B60="10.4. Sosyal Sorumluluk Çalışmaları ",5,B60="",0)</f>
        <v>0</v>
      </c>
    </row>
    <row r="61" spans="1:10">
      <c r="A61" s="27">
        <v>58</v>
      </c>
      <c r="B61" s="76"/>
      <c r="C61" s="76"/>
      <c r="D61" s="76"/>
      <c r="E61" s="76"/>
      <c r="F61" s="44">
        <f t="shared" si="0"/>
        <v>0</v>
      </c>
      <c r="J61" s="77" cm="1">
        <f t="array" ref="J61">_xlfn.IFS(B61="10.1. Bütçeli TDP- Sosyal Sorumluluk Projesi",100,B61="10.2. Bütçesiz TDP- Sosyal Sorumluluk Projesi",20,B61="10.3. Eğitim Merkezi Faaliyetleri",5,B61="10.4. Sosyal Sorumluluk Çalışmaları ",5,B61="",0)</f>
        <v>0</v>
      </c>
    </row>
    <row r="62" spans="1:10">
      <c r="A62" s="26">
        <v>59</v>
      </c>
      <c r="B62" s="76"/>
      <c r="C62" s="76"/>
      <c r="D62" s="76"/>
      <c r="E62" s="76"/>
      <c r="F62" s="44">
        <f t="shared" si="0"/>
        <v>0</v>
      </c>
      <c r="J62" s="77" cm="1">
        <f t="array" ref="J62">_xlfn.IFS(B62="10.1. Bütçeli TDP- Sosyal Sorumluluk Projesi",100,B62="10.2. Bütçesiz TDP- Sosyal Sorumluluk Projesi",20,B62="10.3. Eğitim Merkezi Faaliyetleri",5,B62="10.4. Sosyal Sorumluluk Çalışmaları ",5,B62="",0)</f>
        <v>0</v>
      </c>
    </row>
    <row r="63" spans="1:10">
      <c r="A63" s="26">
        <v>60</v>
      </c>
      <c r="B63" s="76"/>
      <c r="C63" s="76"/>
      <c r="D63" s="76"/>
      <c r="E63" s="76"/>
      <c r="F63" s="44">
        <f t="shared" si="0"/>
        <v>0</v>
      </c>
      <c r="J63" s="77" cm="1">
        <f t="array" ref="J63">_xlfn.IFS(B63="10.1. Bütçeli TDP- Sosyal Sorumluluk Projesi",100,B63="10.2. Bütçesiz TDP- Sosyal Sorumluluk Projesi",20,B63="10.3. Eğitim Merkezi Faaliyetleri",5,B63="10.4. Sosyal Sorumluluk Çalışmaları ",5,B63="",0)</f>
        <v>0</v>
      </c>
    </row>
    <row r="64" spans="1:10">
      <c r="A64" s="27">
        <v>61</v>
      </c>
      <c r="B64" s="76"/>
      <c r="C64" s="76"/>
      <c r="D64" s="76"/>
      <c r="E64" s="76"/>
      <c r="F64" s="44">
        <f t="shared" si="0"/>
        <v>0</v>
      </c>
      <c r="J64" s="77" cm="1">
        <f t="array" ref="J64">_xlfn.IFS(B64="10.1. Bütçeli TDP- Sosyal Sorumluluk Projesi",100,B64="10.2. Bütçesiz TDP- Sosyal Sorumluluk Projesi",20,B64="10.3. Eğitim Merkezi Faaliyetleri",5,B64="10.4. Sosyal Sorumluluk Çalışmaları ",5,B64="",0)</f>
        <v>0</v>
      </c>
    </row>
    <row r="65" spans="1:10">
      <c r="A65" s="26">
        <v>62</v>
      </c>
      <c r="B65" s="76"/>
      <c r="C65" s="76"/>
      <c r="D65" s="76"/>
      <c r="E65" s="76"/>
      <c r="F65" s="44">
        <f t="shared" si="0"/>
        <v>0</v>
      </c>
      <c r="J65" s="77" cm="1">
        <f t="array" ref="J65">_xlfn.IFS(B65="10.1. Bütçeli TDP- Sosyal Sorumluluk Projesi",100,B65="10.2. Bütçesiz TDP- Sosyal Sorumluluk Projesi",20,B65="10.3. Eğitim Merkezi Faaliyetleri",5,B65="10.4. Sosyal Sorumluluk Çalışmaları ",5,B65="",0)</f>
        <v>0</v>
      </c>
    </row>
    <row r="66" spans="1:10">
      <c r="A66" s="26">
        <v>63</v>
      </c>
      <c r="B66" s="76"/>
      <c r="C66" s="76"/>
      <c r="D66" s="76"/>
      <c r="E66" s="76"/>
      <c r="F66" s="44">
        <f t="shared" si="0"/>
        <v>0</v>
      </c>
      <c r="J66" s="77" cm="1">
        <f t="array" ref="J66">_xlfn.IFS(B66="10.1. Bütçeli TDP- Sosyal Sorumluluk Projesi",100,B66="10.2. Bütçesiz TDP- Sosyal Sorumluluk Projesi",20,B66="10.3. Eğitim Merkezi Faaliyetleri",5,B66="10.4. Sosyal Sorumluluk Çalışmaları ",5,B66="",0)</f>
        <v>0</v>
      </c>
    </row>
    <row r="67" spans="1:10">
      <c r="A67" s="27">
        <v>64</v>
      </c>
      <c r="B67" s="76"/>
      <c r="C67" s="76"/>
      <c r="D67" s="76"/>
      <c r="E67" s="76"/>
      <c r="F67" s="44">
        <f t="shared" si="0"/>
        <v>0</v>
      </c>
      <c r="J67" s="77" cm="1">
        <f t="array" ref="J67">_xlfn.IFS(B67="10.1. Bütçeli TDP- Sosyal Sorumluluk Projesi",100,B67="10.2. Bütçesiz TDP- Sosyal Sorumluluk Projesi",20,B67="10.3. Eğitim Merkezi Faaliyetleri",5,B67="10.4. Sosyal Sorumluluk Çalışmaları ",5,B67="",0)</f>
        <v>0</v>
      </c>
    </row>
    <row r="68" spans="1:10">
      <c r="A68" s="26">
        <v>65</v>
      </c>
      <c r="B68" s="76"/>
      <c r="C68" s="76"/>
      <c r="D68" s="76"/>
      <c r="E68" s="76"/>
      <c r="F68" s="44">
        <f t="shared" si="0"/>
        <v>0</v>
      </c>
      <c r="J68" s="77" cm="1">
        <f t="array" ref="J68">_xlfn.IFS(B68="10.1. Bütçeli TDP- Sosyal Sorumluluk Projesi",100,B68="10.2. Bütçesiz TDP- Sosyal Sorumluluk Projesi",20,B68="10.3. Eğitim Merkezi Faaliyetleri",5,B68="10.4. Sosyal Sorumluluk Çalışmaları ",5,B68="",0)</f>
        <v>0</v>
      </c>
    </row>
    <row r="69" spans="1:10">
      <c r="A69" s="26">
        <v>66</v>
      </c>
      <c r="B69" s="76"/>
      <c r="C69" s="76"/>
      <c r="D69" s="76"/>
      <c r="E69" s="76"/>
      <c r="F69" s="44">
        <f t="shared" ref="F69:F100" si="1">J69</f>
        <v>0</v>
      </c>
      <c r="J69" s="77" cm="1">
        <f t="array" ref="J69">_xlfn.IFS(B69="10.1. Bütçeli TDP- Sosyal Sorumluluk Projesi",100,B69="10.2. Bütçesiz TDP- Sosyal Sorumluluk Projesi",20,B69="10.3. Eğitim Merkezi Faaliyetleri",5,B69="10.4. Sosyal Sorumluluk Çalışmaları ",5,B69="",0)</f>
        <v>0</v>
      </c>
    </row>
    <row r="70" spans="1:10">
      <c r="A70" s="27">
        <v>67</v>
      </c>
      <c r="B70" s="76"/>
      <c r="C70" s="76"/>
      <c r="D70" s="76"/>
      <c r="E70" s="76"/>
      <c r="F70" s="44">
        <f t="shared" si="1"/>
        <v>0</v>
      </c>
      <c r="J70" s="77" cm="1">
        <f t="array" ref="J70">_xlfn.IFS(B70="10.1. Bütçeli TDP- Sosyal Sorumluluk Projesi",100,B70="10.2. Bütçesiz TDP- Sosyal Sorumluluk Projesi",20,B70="10.3. Eğitim Merkezi Faaliyetleri",5,B70="10.4. Sosyal Sorumluluk Çalışmaları ",5,B70="",0)</f>
        <v>0</v>
      </c>
    </row>
    <row r="71" spans="1:10">
      <c r="A71" s="26">
        <v>68</v>
      </c>
      <c r="B71" s="76"/>
      <c r="C71" s="76"/>
      <c r="D71" s="76"/>
      <c r="E71" s="76"/>
      <c r="F71" s="44">
        <f t="shared" si="1"/>
        <v>0</v>
      </c>
      <c r="J71" s="77" cm="1">
        <f t="array" ref="J71">_xlfn.IFS(B71="10.1. Bütçeli TDP- Sosyal Sorumluluk Projesi",100,B71="10.2. Bütçesiz TDP- Sosyal Sorumluluk Projesi",20,B71="10.3. Eğitim Merkezi Faaliyetleri",5,B71="10.4. Sosyal Sorumluluk Çalışmaları ",5,B71="",0)</f>
        <v>0</v>
      </c>
    </row>
    <row r="72" spans="1:10">
      <c r="A72" s="26">
        <v>69</v>
      </c>
      <c r="B72" s="76"/>
      <c r="C72" s="76"/>
      <c r="D72" s="76"/>
      <c r="E72" s="76"/>
      <c r="F72" s="44">
        <f t="shared" si="1"/>
        <v>0</v>
      </c>
      <c r="J72" s="77" cm="1">
        <f t="array" ref="J72">_xlfn.IFS(B72="10.1. Bütçeli TDP- Sosyal Sorumluluk Projesi",100,B72="10.2. Bütçesiz TDP- Sosyal Sorumluluk Projesi",20,B72="10.3. Eğitim Merkezi Faaliyetleri",5,B72="10.4. Sosyal Sorumluluk Çalışmaları ",5,B72="",0)</f>
        <v>0</v>
      </c>
    </row>
    <row r="73" spans="1:10">
      <c r="A73" s="27">
        <v>70</v>
      </c>
      <c r="B73" s="76"/>
      <c r="C73" s="76"/>
      <c r="D73" s="76"/>
      <c r="E73" s="76"/>
      <c r="F73" s="44">
        <f t="shared" si="1"/>
        <v>0</v>
      </c>
      <c r="J73" s="77" cm="1">
        <f t="array" ref="J73">_xlfn.IFS(B73="10.1. Bütçeli TDP- Sosyal Sorumluluk Projesi",100,B73="10.2. Bütçesiz TDP- Sosyal Sorumluluk Projesi",20,B73="10.3. Eğitim Merkezi Faaliyetleri",5,B73="10.4. Sosyal Sorumluluk Çalışmaları ",5,B73="",0)</f>
        <v>0</v>
      </c>
    </row>
    <row r="74" spans="1:10">
      <c r="A74" s="26">
        <v>71</v>
      </c>
      <c r="B74" s="76"/>
      <c r="C74" s="76"/>
      <c r="D74" s="76"/>
      <c r="E74" s="76"/>
      <c r="F74" s="44">
        <f t="shared" si="1"/>
        <v>0</v>
      </c>
      <c r="J74" s="77" cm="1">
        <f t="array" ref="J74">_xlfn.IFS(B74="10.1. Bütçeli TDP- Sosyal Sorumluluk Projesi",100,B74="10.2. Bütçesiz TDP- Sosyal Sorumluluk Projesi",20,B74="10.3. Eğitim Merkezi Faaliyetleri",5,B74="10.4. Sosyal Sorumluluk Çalışmaları ",5,B74="",0)</f>
        <v>0</v>
      </c>
    </row>
    <row r="75" spans="1:10">
      <c r="A75" s="26">
        <v>72</v>
      </c>
      <c r="B75" s="76"/>
      <c r="C75" s="76"/>
      <c r="D75" s="76"/>
      <c r="E75" s="76"/>
      <c r="F75" s="44">
        <f t="shared" si="1"/>
        <v>0</v>
      </c>
      <c r="J75" s="77" cm="1">
        <f t="array" ref="J75">_xlfn.IFS(B75="10.1. Bütçeli TDP- Sosyal Sorumluluk Projesi",100,B75="10.2. Bütçesiz TDP- Sosyal Sorumluluk Projesi",20,B75="10.3. Eğitim Merkezi Faaliyetleri",5,B75="10.4. Sosyal Sorumluluk Çalışmaları ",5,B75="",0)</f>
        <v>0</v>
      </c>
    </row>
    <row r="76" spans="1:10">
      <c r="A76" s="27">
        <v>73</v>
      </c>
      <c r="B76" s="76"/>
      <c r="C76" s="76"/>
      <c r="D76" s="76"/>
      <c r="E76" s="76"/>
      <c r="F76" s="44">
        <f t="shared" si="1"/>
        <v>0</v>
      </c>
      <c r="J76" s="77" cm="1">
        <f t="array" ref="J76">_xlfn.IFS(B76="10.1. Bütçeli TDP- Sosyal Sorumluluk Projesi",100,B76="10.2. Bütçesiz TDP- Sosyal Sorumluluk Projesi",20,B76="10.3. Eğitim Merkezi Faaliyetleri",5,B76="10.4. Sosyal Sorumluluk Çalışmaları ",5,B76="",0)</f>
        <v>0</v>
      </c>
    </row>
    <row r="77" spans="1:10">
      <c r="A77" s="26">
        <v>74</v>
      </c>
      <c r="B77" s="76"/>
      <c r="C77" s="76"/>
      <c r="D77" s="76"/>
      <c r="E77" s="76"/>
      <c r="F77" s="44">
        <f t="shared" si="1"/>
        <v>0</v>
      </c>
      <c r="J77" s="77" cm="1">
        <f t="array" ref="J77">_xlfn.IFS(B77="10.1. Bütçeli TDP- Sosyal Sorumluluk Projesi",100,B77="10.2. Bütçesiz TDP- Sosyal Sorumluluk Projesi",20,B77="10.3. Eğitim Merkezi Faaliyetleri",5,B77="10.4. Sosyal Sorumluluk Çalışmaları ",5,B77="",0)</f>
        <v>0</v>
      </c>
    </row>
    <row r="78" spans="1:10">
      <c r="A78" s="26">
        <v>75</v>
      </c>
      <c r="B78" s="76"/>
      <c r="C78" s="76"/>
      <c r="D78" s="76"/>
      <c r="E78" s="76"/>
      <c r="F78" s="44">
        <f t="shared" si="1"/>
        <v>0</v>
      </c>
      <c r="J78" s="77" cm="1">
        <f t="array" ref="J78">_xlfn.IFS(B78="10.1. Bütçeli TDP- Sosyal Sorumluluk Projesi",100,B78="10.2. Bütçesiz TDP- Sosyal Sorumluluk Projesi",20,B78="10.3. Eğitim Merkezi Faaliyetleri",5,B78="10.4. Sosyal Sorumluluk Çalışmaları ",5,B78="",0)</f>
        <v>0</v>
      </c>
    </row>
    <row r="79" spans="1:10">
      <c r="A79" s="27">
        <v>76</v>
      </c>
      <c r="B79" s="76"/>
      <c r="C79" s="76"/>
      <c r="D79" s="76"/>
      <c r="E79" s="76"/>
      <c r="F79" s="44">
        <f t="shared" si="1"/>
        <v>0</v>
      </c>
      <c r="J79" s="77" cm="1">
        <f t="array" ref="J79">_xlfn.IFS(B79="10.1. Bütçeli TDP- Sosyal Sorumluluk Projesi",100,B79="10.2. Bütçesiz TDP- Sosyal Sorumluluk Projesi",20,B79="10.3. Eğitim Merkezi Faaliyetleri",5,B79="10.4. Sosyal Sorumluluk Çalışmaları ",5,B79="",0)</f>
        <v>0</v>
      </c>
    </row>
    <row r="80" spans="1:10">
      <c r="A80" s="26">
        <v>77</v>
      </c>
      <c r="B80" s="76"/>
      <c r="C80" s="76"/>
      <c r="D80" s="76"/>
      <c r="E80" s="76"/>
      <c r="F80" s="44">
        <f t="shared" si="1"/>
        <v>0</v>
      </c>
      <c r="J80" s="77" cm="1">
        <f t="array" ref="J80">_xlfn.IFS(B80="10.1. Bütçeli TDP- Sosyal Sorumluluk Projesi",100,B80="10.2. Bütçesiz TDP- Sosyal Sorumluluk Projesi",20,B80="10.3. Eğitim Merkezi Faaliyetleri",5,B80="10.4. Sosyal Sorumluluk Çalışmaları ",5,B80="",0)</f>
        <v>0</v>
      </c>
    </row>
    <row r="81" spans="1:10">
      <c r="A81" s="26">
        <v>78</v>
      </c>
      <c r="B81" s="76"/>
      <c r="C81" s="76"/>
      <c r="D81" s="76"/>
      <c r="E81" s="76"/>
      <c r="F81" s="44">
        <f t="shared" si="1"/>
        <v>0</v>
      </c>
      <c r="J81" s="77" cm="1">
        <f t="array" ref="J81">_xlfn.IFS(B81="10.1. Bütçeli TDP- Sosyal Sorumluluk Projesi",100,B81="10.2. Bütçesiz TDP- Sosyal Sorumluluk Projesi",20,B81="10.3. Eğitim Merkezi Faaliyetleri",5,B81="10.4. Sosyal Sorumluluk Çalışmaları ",5,B81="",0)</f>
        <v>0</v>
      </c>
    </row>
    <row r="82" spans="1:10">
      <c r="A82" s="27">
        <v>79</v>
      </c>
      <c r="B82" s="76"/>
      <c r="C82" s="76"/>
      <c r="D82" s="76"/>
      <c r="E82" s="76"/>
      <c r="F82" s="44">
        <f t="shared" si="1"/>
        <v>0</v>
      </c>
      <c r="J82" s="77" cm="1">
        <f t="array" ref="J82">_xlfn.IFS(B82="10.1. Bütçeli TDP- Sosyal Sorumluluk Projesi",100,B82="10.2. Bütçesiz TDP- Sosyal Sorumluluk Projesi",20,B82="10.3. Eğitim Merkezi Faaliyetleri",5,B82="10.4. Sosyal Sorumluluk Çalışmaları ",5,B82="",0)</f>
        <v>0</v>
      </c>
    </row>
    <row r="83" spans="1:10">
      <c r="A83" s="26">
        <v>80</v>
      </c>
      <c r="B83" s="76"/>
      <c r="C83" s="76"/>
      <c r="D83" s="76"/>
      <c r="E83" s="76"/>
      <c r="F83" s="44">
        <f t="shared" si="1"/>
        <v>0</v>
      </c>
      <c r="J83" s="77" cm="1">
        <f t="array" ref="J83">_xlfn.IFS(B83="10.1. Bütçeli TDP- Sosyal Sorumluluk Projesi",100,B83="10.2. Bütçesiz TDP- Sosyal Sorumluluk Projesi",20,B83="10.3. Eğitim Merkezi Faaliyetleri",5,B83="10.4. Sosyal Sorumluluk Çalışmaları ",5,B83="",0)</f>
        <v>0</v>
      </c>
    </row>
    <row r="84" spans="1:10">
      <c r="A84" s="26">
        <v>81</v>
      </c>
      <c r="B84" s="76"/>
      <c r="C84" s="76"/>
      <c r="D84" s="76"/>
      <c r="E84" s="76"/>
      <c r="F84" s="44">
        <f t="shared" si="1"/>
        <v>0</v>
      </c>
      <c r="J84" s="77" cm="1">
        <f t="array" ref="J84">_xlfn.IFS(B84="10.1. Bütçeli TDP- Sosyal Sorumluluk Projesi",100,B84="10.2. Bütçesiz TDP- Sosyal Sorumluluk Projesi",20,B84="10.3. Eğitim Merkezi Faaliyetleri",5,B84="10.4. Sosyal Sorumluluk Çalışmaları ",5,B84="",0)</f>
        <v>0</v>
      </c>
    </row>
    <row r="85" spans="1:10">
      <c r="A85" s="27">
        <v>82</v>
      </c>
      <c r="B85" s="76"/>
      <c r="C85" s="76"/>
      <c r="D85" s="76"/>
      <c r="E85" s="76"/>
      <c r="F85" s="44">
        <f t="shared" si="1"/>
        <v>0</v>
      </c>
      <c r="J85" s="77" cm="1">
        <f t="array" ref="J85">_xlfn.IFS(B85="10.1. Bütçeli TDP- Sosyal Sorumluluk Projesi",100,B85="10.2. Bütçesiz TDP- Sosyal Sorumluluk Projesi",20,B85="10.3. Eğitim Merkezi Faaliyetleri",5,B85="10.4. Sosyal Sorumluluk Çalışmaları ",5,B85="",0)</f>
        <v>0</v>
      </c>
    </row>
    <row r="86" spans="1:10">
      <c r="A86" s="26">
        <v>83</v>
      </c>
      <c r="B86" s="76"/>
      <c r="C86" s="76"/>
      <c r="D86" s="76"/>
      <c r="E86" s="76"/>
      <c r="F86" s="44">
        <f t="shared" si="1"/>
        <v>0</v>
      </c>
      <c r="J86" s="77" cm="1">
        <f t="array" ref="J86">_xlfn.IFS(B86="10.1. Bütçeli TDP- Sosyal Sorumluluk Projesi",100,B86="10.2. Bütçesiz TDP- Sosyal Sorumluluk Projesi",20,B86="10.3. Eğitim Merkezi Faaliyetleri",5,B86="10.4. Sosyal Sorumluluk Çalışmaları ",5,B86="",0)</f>
        <v>0</v>
      </c>
    </row>
    <row r="87" spans="1:10">
      <c r="A87" s="26">
        <v>84</v>
      </c>
      <c r="B87" s="76"/>
      <c r="C87" s="76"/>
      <c r="D87" s="76"/>
      <c r="E87" s="76"/>
      <c r="F87" s="44">
        <f t="shared" si="1"/>
        <v>0</v>
      </c>
      <c r="J87" s="77" cm="1">
        <f t="array" ref="J87">_xlfn.IFS(B87="10.1. Bütçeli TDP- Sosyal Sorumluluk Projesi",100,B87="10.2. Bütçesiz TDP- Sosyal Sorumluluk Projesi",20,B87="10.3. Eğitim Merkezi Faaliyetleri",5,B87="10.4. Sosyal Sorumluluk Çalışmaları ",5,B87="",0)</f>
        <v>0</v>
      </c>
    </row>
    <row r="88" spans="1:10">
      <c r="A88" s="27">
        <v>85</v>
      </c>
      <c r="B88" s="76"/>
      <c r="C88" s="76"/>
      <c r="D88" s="76"/>
      <c r="E88" s="76"/>
      <c r="F88" s="44">
        <f t="shared" si="1"/>
        <v>0</v>
      </c>
      <c r="J88" s="77" cm="1">
        <f t="array" ref="J88">_xlfn.IFS(B88="10.1. Bütçeli TDP- Sosyal Sorumluluk Projesi",100,B88="10.2. Bütçesiz TDP- Sosyal Sorumluluk Projesi",20,B88="10.3. Eğitim Merkezi Faaliyetleri",5,B88="10.4. Sosyal Sorumluluk Çalışmaları ",5,B88="",0)</f>
        <v>0</v>
      </c>
    </row>
    <row r="89" spans="1:10">
      <c r="A89" s="26">
        <v>86</v>
      </c>
      <c r="B89" s="76"/>
      <c r="C89" s="76"/>
      <c r="D89" s="76"/>
      <c r="E89" s="76"/>
      <c r="F89" s="44">
        <f t="shared" si="1"/>
        <v>0</v>
      </c>
      <c r="J89" s="77" cm="1">
        <f t="array" ref="J89">_xlfn.IFS(B89="10.1. Bütçeli TDP- Sosyal Sorumluluk Projesi",100,B89="10.2. Bütçesiz TDP- Sosyal Sorumluluk Projesi",20,B89="10.3. Eğitim Merkezi Faaliyetleri",5,B89="10.4. Sosyal Sorumluluk Çalışmaları ",5,B89="",0)</f>
        <v>0</v>
      </c>
    </row>
    <row r="90" spans="1:10">
      <c r="A90" s="26">
        <v>87</v>
      </c>
      <c r="B90" s="76"/>
      <c r="C90" s="76"/>
      <c r="D90" s="76"/>
      <c r="E90" s="76"/>
      <c r="F90" s="44">
        <f t="shared" si="1"/>
        <v>0</v>
      </c>
      <c r="J90" s="77" cm="1">
        <f t="array" ref="J90">_xlfn.IFS(B90="10.1. Bütçeli TDP- Sosyal Sorumluluk Projesi",100,B90="10.2. Bütçesiz TDP- Sosyal Sorumluluk Projesi",20,B90="10.3. Eğitim Merkezi Faaliyetleri",5,B90="10.4. Sosyal Sorumluluk Çalışmaları ",5,B90="",0)</f>
        <v>0</v>
      </c>
    </row>
    <row r="91" spans="1:10">
      <c r="A91" s="27">
        <v>88</v>
      </c>
      <c r="B91" s="76"/>
      <c r="C91" s="76"/>
      <c r="D91" s="76"/>
      <c r="E91" s="76"/>
      <c r="F91" s="44">
        <f t="shared" si="1"/>
        <v>0</v>
      </c>
      <c r="J91" s="77" cm="1">
        <f t="array" ref="J91">_xlfn.IFS(B91="10.1. Bütçeli TDP- Sosyal Sorumluluk Projesi",100,B91="10.2. Bütçesiz TDP- Sosyal Sorumluluk Projesi",20,B91="10.3. Eğitim Merkezi Faaliyetleri",5,B91="10.4. Sosyal Sorumluluk Çalışmaları ",5,B91="",0)</f>
        <v>0</v>
      </c>
    </row>
    <row r="92" spans="1:10">
      <c r="A92" s="26">
        <v>89</v>
      </c>
      <c r="B92" s="76"/>
      <c r="C92" s="76"/>
      <c r="D92" s="76"/>
      <c r="E92" s="76"/>
      <c r="F92" s="44">
        <f t="shared" si="1"/>
        <v>0</v>
      </c>
      <c r="J92" s="77" cm="1">
        <f t="array" ref="J92">_xlfn.IFS(B92="10.1. Bütçeli TDP- Sosyal Sorumluluk Projesi",100,B92="10.2. Bütçesiz TDP- Sosyal Sorumluluk Projesi",20,B92="10.3. Eğitim Merkezi Faaliyetleri",5,B92="10.4. Sosyal Sorumluluk Çalışmaları ",5,B92="",0)</f>
        <v>0</v>
      </c>
    </row>
    <row r="93" spans="1:10">
      <c r="A93" s="26">
        <v>90</v>
      </c>
      <c r="B93" s="76"/>
      <c r="C93" s="76"/>
      <c r="D93" s="76"/>
      <c r="E93" s="76"/>
      <c r="F93" s="44">
        <f t="shared" si="1"/>
        <v>0</v>
      </c>
      <c r="J93" s="77" cm="1">
        <f t="array" ref="J93">_xlfn.IFS(B93="10.1. Bütçeli TDP- Sosyal Sorumluluk Projesi",100,B93="10.2. Bütçesiz TDP- Sosyal Sorumluluk Projesi",20,B93="10.3. Eğitim Merkezi Faaliyetleri",5,B93="10.4. Sosyal Sorumluluk Çalışmaları ",5,B93="",0)</f>
        <v>0</v>
      </c>
    </row>
    <row r="94" spans="1:10">
      <c r="A94" s="27">
        <v>91</v>
      </c>
      <c r="B94" s="76"/>
      <c r="C94" s="76"/>
      <c r="D94" s="76"/>
      <c r="E94" s="76"/>
      <c r="F94" s="44">
        <f t="shared" si="1"/>
        <v>0</v>
      </c>
      <c r="J94" s="77" cm="1">
        <f t="array" ref="J94">_xlfn.IFS(B94="10.1. Bütçeli TDP- Sosyal Sorumluluk Projesi",100,B94="10.2. Bütçesiz TDP- Sosyal Sorumluluk Projesi",20,B94="10.3. Eğitim Merkezi Faaliyetleri",5,B94="10.4. Sosyal Sorumluluk Çalışmaları ",5,B94="",0)</f>
        <v>0</v>
      </c>
    </row>
    <row r="95" spans="1:10">
      <c r="A95" s="26">
        <v>92</v>
      </c>
      <c r="B95" s="76"/>
      <c r="C95" s="76"/>
      <c r="D95" s="76"/>
      <c r="E95" s="76"/>
      <c r="F95" s="44">
        <f t="shared" si="1"/>
        <v>0</v>
      </c>
      <c r="J95" s="77" cm="1">
        <f t="array" ref="J95">_xlfn.IFS(B95="10.1. Bütçeli TDP- Sosyal Sorumluluk Projesi",100,B95="10.2. Bütçesiz TDP- Sosyal Sorumluluk Projesi",20,B95="10.3. Eğitim Merkezi Faaliyetleri",5,B95="10.4. Sosyal Sorumluluk Çalışmaları ",5,B95="",0)</f>
        <v>0</v>
      </c>
    </row>
    <row r="96" spans="1:10">
      <c r="A96" s="26">
        <v>93</v>
      </c>
      <c r="B96" s="76"/>
      <c r="C96" s="76"/>
      <c r="D96" s="76"/>
      <c r="E96" s="76"/>
      <c r="F96" s="44">
        <f t="shared" si="1"/>
        <v>0</v>
      </c>
      <c r="J96" s="77" cm="1">
        <f t="array" ref="J96">_xlfn.IFS(B96="10.1. Bütçeli TDP- Sosyal Sorumluluk Projesi",100,B96="10.2. Bütçesiz TDP- Sosyal Sorumluluk Projesi",20,B96="10.3. Eğitim Merkezi Faaliyetleri",5,B96="10.4. Sosyal Sorumluluk Çalışmaları ",5,B96="",0)</f>
        <v>0</v>
      </c>
    </row>
    <row r="97" spans="1:10">
      <c r="A97" s="27">
        <v>94</v>
      </c>
      <c r="B97" s="76"/>
      <c r="C97" s="76"/>
      <c r="D97" s="76"/>
      <c r="E97" s="76"/>
      <c r="F97" s="44">
        <f t="shared" si="1"/>
        <v>0</v>
      </c>
      <c r="J97" s="77" cm="1">
        <f t="array" ref="J97">_xlfn.IFS(B97="10.1. Bütçeli TDP- Sosyal Sorumluluk Projesi",100,B97="10.2. Bütçesiz TDP- Sosyal Sorumluluk Projesi",20,B97="10.3. Eğitim Merkezi Faaliyetleri",5,B97="10.4. Sosyal Sorumluluk Çalışmaları ",5,B97="",0)</f>
        <v>0</v>
      </c>
    </row>
    <row r="98" spans="1:10">
      <c r="A98" s="26">
        <v>95</v>
      </c>
      <c r="B98" s="76"/>
      <c r="C98" s="76"/>
      <c r="D98" s="76"/>
      <c r="E98" s="76"/>
      <c r="F98" s="44">
        <f t="shared" si="1"/>
        <v>0</v>
      </c>
      <c r="J98" s="77" cm="1">
        <f t="array" ref="J98">_xlfn.IFS(B98="10.1. Bütçeli TDP- Sosyal Sorumluluk Projesi",100,B98="10.2. Bütçesiz TDP- Sosyal Sorumluluk Projesi",20,B98="10.3. Eğitim Merkezi Faaliyetleri",5,B98="10.4. Sosyal Sorumluluk Çalışmaları ",5,B98="",0)</f>
        <v>0</v>
      </c>
    </row>
    <row r="99" spans="1:10">
      <c r="A99" s="26">
        <v>96</v>
      </c>
      <c r="B99" s="76"/>
      <c r="C99" s="76"/>
      <c r="D99" s="76"/>
      <c r="E99" s="76"/>
      <c r="F99" s="44">
        <f t="shared" si="1"/>
        <v>0</v>
      </c>
      <c r="J99" s="77" cm="1">
        <f t="array" ref="J99">_xlfn.IFS(B99="10.1. Bütçeli TDP- Sosyal Sorumluluk Projesi",100,B99="10.2. Bütçesiz TDP- Sosyal Sorumluluk Projesi",20,B99="10.3. Eğitim Merkezi Faaliyetleri",5,B99="10.4. Sosyal Sorumluluk Çalışmaları ",5,B99="",0)</f>
        <v>0</v>
      </c>
    </row>
    <row r="100" spans="1:10">
      <c r="A100" s="27">
        <v>97</v>
      </c>
      <c r="B100" s="76"/>
      <c r="C100" s="76"/>
      <c r="D100" s="76"/>
      <c r="E100" s="76"/>
      <c r="F100" s="44">
        <f t="shared" si="1"/>
        <v>0</v>
      </c>
      <c r="J100" s="77" cm="1">
        <f t="array" ref="J100">_xlfn.IFS(B100="10.1. Bütçeli TDP- Sosyal Sorumluluk Projesi",100,B100="10.2. Bütçesiz TDP- Sosyal Sorumluluk Projesi",20,B100="10.3. Eğitim Merkezi Faaliyetleri",5,B100="10.4. Sosyal Sorumluluk Çalışmaları ",5,B100="",0)</f>
        <v>0</v>
      </c>
    </row>
    <row r="101" spans="1:10">
      <c r="A101" s="26">
        <v>98</v>
      </c>
      <c r="B101" s="76"/>
      <c r="C101" s="76"/>
      <c r="D101" s="76"/>
      <c r="E101" s="76"/>
      <c r="F101" s="45"/>
      <c r="J101" s="77" cm="1">
        <f t="array" ref="J101">_xlfn.IFS(B101="10.1. Bütçeli TDP- Sosyal Sorumluluk Projesi",100,B101="10.2. Bütçesiz TDP- Sosyal Sorumluluk Projesi",20,B101="10.3. Eğitim Merkezi Faaliyetleri",5,B101="10.4. Sosyal Sorumluluk Çalışmaları ",5,B101="",0)</f>
        <v>0</v>
      </c>
    </row>
  </sheetData>
  <sheetProtection algorithmName="SHA-512" hashValue="NZKjSKeyuNa1YIHRR4RE6W6C/ZbJwSBid9+VXYP7aDBF3yVAwwE79BXJnizK1uMZTBBqHHCAKDP3Nw4WA0OXfw==" saltValue="hIqLCtSpWJ6g9wrxhwYXDQ==" spinCount="100000" sheet="1" objects="1" scenarios="1"/>
  <dataConsolidate/>
  <mergeCells count="2">
    <mergeCell ref="A1:E1"/>
    <mergeCell ref="A2:E2"/>
  </mergeCells>
  <dataValidations count="2">
    <dataValidation type="list" allowBlank="1" showInputMessage="1" showErrorMessage="1" sqref="B4:B101" xr:uid="{0B482953-0ED6-7145-B7F5-D3A1D4C977A2}">
      <formula1>$L$3:$L$6</formula1>
    </dataValidation>
    <dataValidation type="list" allowBlank="1" showInputMessage="1" showErrorMessage="1" sqref="C4:C101" xr:uid="{F9488C8B-2B95-D64B-BDA1-334EA50378B2}">
      <formula1>$L$8:$L$10</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124327C9-625E-C14A-8358-E39C4F2E30C8}">
          <x14:formula1>
            <xm:f>'Aday Bilgileri'!#REF!</xm:f>
          </x14:formula1>
          <xm:sqref>B102:D102</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57499-656A-D449-B642-DEB6C5B36E53}">
  <dimension ref="A1:D101"/>
  <sheetViews>
    <sheetView workbookViewId="0">
      <selection activeCell="B4" sqref="B4"/>
    </sheetView>
  </sheetViews>
  <sheetFormatPr defaultColWidth="11.25" defaultRowHeight="15.75"/>
  <cols>
    <col min="1" max="1" width="9" style="25" customWidth="1"/>
    <col min="2" max="2" width="23" style="6" customWidth="1"/>
    <col min="3" max="3" width="96.75" style="6" customWidth="1"/>
    <col min="4" max="4" width="15.5" style="1" customWidth="1"/>
  </cols>
  <sheetData>
    <row r="1" spans="1:4" ht="45" customHeight="1" thickBot="1">
      <c r="A1" s="188" t="s">
        <v>125</v>
      </c>
      <c r="B1" s="189"/>
      <c r="C1" s="190"/>
      <c r="D1" s="64" t="s">
        <v>144</v>
      </c>
    </row>
    <row r="2" spans="1:4" ht="45" customHeight="1">
      <c r="A2" s="182" t="s">
        <v>210</v>
      </c>
      <c r="B2" s="191"/>
      <c r="C2" s="191"/>
      <c r="D2" s="65">
        <f>SUM(D4:D101)</f>
        <v>0</v>
      </c>
    </row>
    <row r="3" spans="1:4" s="34" customFormat="1" ht="43.15" customHeight="1">
      <c r="A3" s="30" t="s">
        <v>46</v>
      </c>
      <c r="B3" s="32" t="s">
        <v>126</v>
      </c>
      <c r="C3" s="32" t="s">
        <v>122</v>
      </c>
      <c r="D3" s="44" t="s">
        <v>129</v>
      </c>
    </row>
    <row r="4" spans="1:4" ht="36" customHeight="1">
      <c r="A4" s="26">
        <v>1</v>
      </c>
      <c r="B4" s="132"/>
      <c r="C4" s="76"/>
      <c r="D4" s="133"/>
    </row>
    <row r="5" spans="1:4" ht="36" customHeight="1">
      <c r="A5" s="27">
        <v>2</v>
      </c>
      <c r="B5" s="132"/>
      <c r="C5" s="76"/>
      <c r="D5" s="134"/>
    </row>
    <row r="6" spans="1:4" ht="36" customHeight="1">
      <c r="A6" s="26">
        <v>3</v>
      </c>
      <c r="B6" s="132"/>
      <c r="C6" s="76"/>
      <c r="D6" s="134"/>
    </row>
    <row r="7" spans="1:4" ht="36" customHeight="1">
      <c r="A7" s="27">
        <v>4</v>
      </c>
      <c r="B7" s="132"/>
      <c r="C7" s="76"/>
      <c r="D7" s="134"/>
    </row>
    <row r="8" spans="1:4" ht="36" customHeight="1">
      <c r="A8" s="26">
        <v>5</v>
      </c>
      <c r="B8" s="132"/>
      <c r="C8" s="76"/>
      <c r="D8" s="134"/>
    </row>
    <row r="9" spans="1:4" ht="36" customHeight="1">
      <c r="A9" s="27">
        <v>6</v>
      </c>
      <c r="B9" s="132"/>
      <c r="C9" s="76"/>
      <c r="D9" s="134"/>
    </row>
    <row r="10" spans="1:4" ht="36" customHeight="1">
      <c r="A10" s="26">
        <v>7</v>
      </c>
      <c r="B10" s="132"/>
      <c r="C10" s="76"/>
      <c r="D10" s="134"/>
    </row>
    <row r="11" spans="1:4" ht="36" customHeight="1">
      <c r="A11" s="27">
        <v>8</v>
      </c>
      <c r="B11" s="132"/>
      <c r="C11" s="76"/>
      <c r="D11" s="134"/>
    </row>
    <row r="12" spans="1:4" ht="36" customHeight="1">
      <c r="A12" s="26">
        <v>9</v>
      </c>
      <c r="B12" s="132"/>
      <c r="C12" s="76"/>
      <c r="D12" s="134"/>
    </row>
    <row r="13" spans="1:4" ht="36" customHeight="1">
      <c r="A13" s="27">
        <v>10</v>
      </c>
      <c r="B13" s="132"/>
      <c r="C13" s="76"/>
      <c r="D13" s="134"/>
    </row>
    <row r="14" spans="1:4" ht="36" customHeight="1">
      <c r="A14" s="26">
        <v>11</v>
      </c>
      <c r="B14" s="132"/>
      <c r="C14" s="76"/>
      <c r="D14" s="134"/>
    </row>
    <row r="15" spans="1:4" ht="36" customHeight="1">
      <c r="A15" s="27">
        <v>12</v>
      </c>
      <c r="B15" s="132"/>
      <c r="C15" s="76"/>
      <c r="D15" s="134"/>
    </row>
    <row r="16" spans="1:4" ht="36" customHeight="1">
      <c r="A16" s="26">
        <v>13</v>
      </c>
      <c r="B16" s="132"/>
      <c r="C16" s="76"/>
      <c r="D16" s="134"/>
    </row>
    <row r="17" spans="1:4" ht="36" customHeight="1">
      <c r="A17" s="27">
        <v>14</v>
      </c>
      <c r="B17" s="132"/>
      <c r="C17" s="76"/>
      <c r="D17" s="134"/>
    </row>
    <row r="18" spans="1:4" ht="36" customHeight="1">
      <c r="A18" s="26">
        <v>15</v>
      </c>
      <c r="B18" s="132"/>
      <c r="C18" s="76"/>
      <c r="D18" s="134"/>
    </row>
    <row r="19" spans="1:4" ht="36" customHeight="1">
      <c r="A19" s="27">
        <v>16</v>
      </c>
      <c r="B19" s="132"/>
      <c r="C19" s="76"/>
      <c r="D19" s="134"/>
    </row>
    <row r="20" spans="1:4" ht="36" customHeight="1">
      <c r="A20" s="26">
        <v>17</v>
      </c>
      <c r="B20" s="132"/>
      <c r="C20" s="76"/>
      <c r="D20" s="134"/>
    </row>
    <row r="21" spans="1:4" ht="36" customHeight="1">
      <c r="A21" s="27">
        <v>18</v>
      </c>
      <c r="B21" s="132"/>
      <c r="C21" s="76"/>
      <c r="D21" s="134"/>
    </row>
    <row r="22" spans="1:4" ht="36" customHeight="1">
      <c r="A22" s="26">
        <v>19</v>
      </c>
      <c r="B22" s="132"/>
      <c r="C22" s="76"/>
      <c r="D22" s="134"/>
    </row>
    <row r="23" spans="1:4" ht="36" customHeight="1">
      <c r="A23" s="27">
        <v>20</v>
      </c>
      <c r="B23" s="132"/>
      <c r="C23" s="76"/>
      <c r="D23" s="134"/>
    </row>
    <row r="24" spans="1:4" ht="36" customHeight="1">
      <c r="A24" s="26">
        <v>21</v>
      </c>
      <c r="B24" s="132"/>
      <c r="C24" s="76"/>
      <c r="D24" s="134"/>
    </row>
    <row r="25" spans="1:4" ht="36" customHeight="1">
      <c r="A25" s="27">
        <v>22</v>
      </c>
      <c r="B25" s="132"/>
      <c r="C25" s="76"/>
      <c r="D25" s="134"/>
    </row>
    <row r="26" spans="1:4" ht="36" customHeight="1">
      <c r="A26" s="26">
        <v>23</v>
      </c>
      <c r="B26" s="132"/>
      <c r="C26" s="76"/>
      <c r="D26" s="134"/>
    </row>
    <row r="27" spans="1:4" ht="36" customHeight="1">
      <c r="A27" s="27">
        <v>24</v>
      </c>
      <c r="B27" s="132"/>
      <c r="C27" s="76"/>
      <c r="D27" s="134"/>
    </row>
    <row r="28" spans="1:4" ht="36" customHeight="1">
      <c r="A28" s="26">
        <v>25</v>
      </c>
      <c r="B28" s="132"/>
      <c r="C28" s="76"/>
      <c r="D28" s="134"/>
    </row>
    <row r="29" spans="1:4" ht="36" customHeight="1">
      <c r="A29" s="27">
        <v>26</v>
      </c>
      <c r="B29" s="132"/>
      <c r="C29" s="76"/>
      <c r="D29" s="134"/>
    </row>
    <row r="30" spans="1:4" ht="36" customHeight="1">
      <c r="A30" s="26">
        <v>27</v>
      </c>
      <c r="B30" s="132"/>
      <c r="C30" s="76"/>
      <c r="D30" s="134"/>
    </row>
    <row r="31" spans="1:4" ht="36" customHeight="1">
      <c r="A31" s="27">
        <v>28</v>
      </c>
      <c r="B31" s="132"/>
      <c r="C31" s="76"/>
      <c r="D31" s="134"/>
    </row>
    <row r="32" spans="1:4" ht="36" customHeight="1">
      <c r="A32" s="26">
        <v>29</v>
      </c>
      <c r="B32" s="132"/>
      <c r="C32" s="76"/>
      <c r="D32" s="134"/>
    </row>
    <row r="33" spans="1:4" ht="36" customHeight="1">
      <c r="A33" s="27">
        <v>30</v>
      </c>
      <c r="B33" s="132"/>
      <c r="C33" s="76"/>
      <c r="D33" s="134"/>
    </row>
    <row r="34" spans="1:4" ht="36" customHeight="1">
      <c r="A34" s="26">
        <v>31</v>
      </c>
      <c r="B34" s="132"/>
      <c r="C34" s="76"/>
      <c r="D34" s="134"/>
    </row>
    <row r="35" spans="1:4" ht="36" customHeight="1">
      <c r="A35" s="27">
        <v>32</v>
      </c>
      <c r="B35" s="132"/>
      <c r="C35" s="76"/>
      <c r="D35" s="134"/>
    </row>
    <row r="36" spans="1:4" ht="36" customHeight="1">
      <c r="A36" s="26">
        <v>33</v>
      </c>
      <c r="B36" s="132"/>
      <c r="C36" s="76"/>
      <c r="D36" s="134"/>
    </row>
    <row r="37" spans="1:4" ht="36" customHeight="1">
      <c r="A37" s="27">
        <v>34</v>
      </c>
      <c r="B37" s="132"/>
      <c r="C37" s="76"/>
      <c r="D37" s="134"/>
    </row>
    <row r="38" spans="1:4" ht="36" customHeight="1">
      <c r="A38" s="26">
        <v>35</v>
      </c>
      <c r="B38" s="132"/>
      <c r="C38" s="76"/>
      <c r="D38" s="134"/>
    </row>
    <row r="39" spans="1:4" ht="36" customHeight="1">
      <c r="A39" s="27">
        <v>36</v>
      </c>
      <c r="B39" s="132"/>
      <c r="C39" s="76"/>
      <c r="D39" s="134"/>
    </row>
    <row r="40" spans="1:4" ht="36" customHeight="1">
      <c r="A40" s="26">
        <v>37</v>
      </c>
      <c r="B40" s="132"/>
      <c r="C40" s="76"/>
      <c r="D40" s="134"/>
    </row>
    <row r="41" spans="1:4" ht="36" customHeight="1">
      <c r="A41" s="27">
        <v>38</v>
      </c>
      <c r="B41" s="132"/>
      <c r="C41" s="76"/>
      <c r="D41" s="134"/>
    </row>
    <row r="42" spans="1:4" ht="36" customHeight="1">
      <c r="A42" s="26">
        <v>39</v>
      </c>
      <c r="B42" s="132"/>
      <c r="C42" s="76"/>
      <c r="D42" s="134"/>
    </row>
    <row r="43" spans="1:4" ht="36" customHeight="1">
      <c r="A43" s="27">
        <v>40</v>
      </c>
      <c r="B43" s="132"/>
      <c r="C43" s="76"/>
      <c r="D43" s="134"/>
    </row>
    <row r="44" spans="1:4">
      <c r="A44" s="26">
        <v>41</v>
      </c>
      <c r="B44" s="132"/>
      <c r="C44" s="76"/>
      <c r="D44" s="134"/>
    </row>
    <row r="45" spans="1:4">
      <c r="A45" s="27">
        <v>42</v>
      </c>
      <c r="B45" s="132"/>
      <c r="C45" s="76"/>
      <c r="D45" s="134"/>
    </row>
    <row r="46" spans="1:4">
      <c r="A46" s="26">
        <v>43</v>
      </c>
      <c r="B46" s="132"/>
      <c r="C46" s="76"/>
      <c r="D46" s="134"/>
    </row>
    <row r="47" spans="1:4">
      <c r="A47" s="27">
        <v>44</v>
      </c>
      <c r="B47" s="132"/>
      <c r="C47" s="76"/>
      <c r="D47" s="134"/>
    </row>
    <row r="48" spans="1:4">
      <c r="A48" s="26">
        <v>45</v>
      </c>
      <c r="B48" s="132"/>
      <c r="C48" s="76"/>
      <c r="D48" s="134"/>
    </row>
    <row r="49" spans="1:4">
      <c r="A49" s="27">
        <v>46</v>
      </c>
      <c r="B49" s="132"/>
      <c r="C49" s="76"/>
      <c r="D49" s="134"/>
    </row>
    <row r="50" spans="1:4">
      <c r="A50" s="26">
        <v>47</v>
      </c>
      <c r="B50" s="132"/>
      <c r="C50" s="76"/>
      <c r="D50" s="134"/>
    </row>
    <row r="51" spans="1:4">
      <c r="A51" s="26">
        <v>48</v>
      </c>
      <c r="B51" s="132"/>
      <c r="C51" s="76"/>
      <c r="D51" s="134"/>
    </row>
    <row r="52" spans="1:4">
      <c r="A52" s="27">
        <v>49</v>
      </c>
      <c r="B52" s="132"/>
      <c r="C52" s="76"/>
      <c r="D52" s="134"/>
    </row>
    <row r="53" spans="1:4">
      <c r="A53" s="26">
        <v>50</v>
      </c>
      <c r="B53" s="132"/>
      <c r="C53" s="76"/>
      <c r="D53" s="134"/>
    </row>
    <row r="54" spans="1:4">
      <c r="A54" s="26">
        <v>51</v>
      </c>
      <c r="B54" s="132"/>
      <c r="C54" s="76"/>
      <c r="D54" s="134"/>
    </row>
    <row r="55" spans="1:4">
      <c r="A55" s="27">
        <v>52</v>
      </c>
      <c r="B55" s="132"/>
      <c r="C55" s="76"/>
      <c r="D55" s="134"/>
    </row>
    <row r="56" spans="1:4">
      <c r="A56" s="26">
        <v>53</v>
      </c>
      <c r="B56" s="132"/>
      <c r="C56" s="76"/>
      <c r="D56" s="134"/>
    </row>
    <row r="57" spans="1:4">
      <c r="A57" s="26">
        <v>54</v>
      </c>
      <c r="B57" s="132"/>
      <c r="C57" s="76"/>
      <c r="D57" s="134"/>
    </row>
    <row r="58" spans="1:4">
      <c r="A58" s="27">
        <v>55</v>
      </c>
      <c r="B58" s="132"/>
      <c r="C58" s="76"/>
      <c r="D58" s="134"/>
    </row>
    <row r="59" spans="1:4">
      <c r="A59" s="26">
        <v>56</v>
      </c>
      <c r="B59" s="132"/>
      <c r="C59" s="76"/>
      <c r="D59" s="134"/>
    </row>
    <row r="60" spans="1:4">
      <c r="A60" s="26">
        <v>57</v>
      </c>
      <c r="B60" s="132"/>
      <c r="C60" s="76"/>
      <c r="D60" s="134"/>
    </row>
    <row r="61" spans="1:4">
      <c r="A61" s="27">
        <v>58</v>
      </c>
      <c r="B61" s="132"/>
      <c r="C61" s="76"/>
      <c r="D61" s="134"/>
    </row>
    <row r="62" spans="1:4">
      <c r="A62" s="26">
        <v>59</v>
      </c>
      <c r="B62" s="132"/>
      <c r="C62" s="76"/>
      <c r="D62" s="134"/>
    </row>
    <row r="63" spans="1:4">
      <c r="A63" s="26">
        <v>60</v>
      </c>
      <c r="B63" s="132"/>
      <c r="C63" s="76"/>
      <c r="D63" s="134"/>
    </row>
    <row r="64" spans="1:4">
      <c r="A64" s="27">
        <v>61</v>
      </c>
      <c r="B64" s="132"/>
      <c r="C64" s="76"/>
      <c r="D64" s="134"/>
    </row>
    <row r="65" spans="1:4">
      <c r="A65" s="26">
        <v>62</v>
      </c>
      <c r="B65" s="132"/>
      <c r="C65" s="76"/>
      <c r="D65" s="134"/>
    </row>
    <row r="66" spans="1:4">
      <c r="A66" s="26">
        <v>63</v>
      </c>
      <c r="B66" s="132"/>
      <c r="C66" s="76"/>
      <c r="D66" s="134"/>
    </row>
    <row r="67" spans="1:4">
      <c r="A67" s="27">
        <v>64</v>
      </c>
      <c r="B67" s="132"/>
      <c r="C67" s="76"/>
      <c r="D67" s="134"/>
    </row>
    <row r="68" spans="1:4">
      <c r="A68" s="26">
        <v>65</v>
      </c>
      <c r="B68" s="132"/>
      <c r="C68" s="76"/>
      <c r="D68" s="134"/>
    </row>
    <row r="69" spans="1:4">
      <c r="A69" s="26">
        <v>66</v>
      </c>
      <c r="B69" s="132"/>
      <c r="C69" s="76"/>
      <c r="D69" s="134"/>
    </row>
    <row r="70" spans="1:4">
      <c r="A70" s="27">
        <v>67</v>
      </c>
      <c r="B70" s="132"/>
      <c r="C70" s="76"/>
      <c r="D70" s="134"/>
    </row>
    <row r="71" spans="1:4">
      <c r="A71" s="26">
        <v>68</v>
      </c>
      <c r="B71" s="132"/>
      <c r="C71" s="76"/>
      <c r="D71" s="134"/>
    </row>
    <row r="72" spans="1:4">
      <c r="A72" s="26">
        <v>69</v>
      </c>
      <c r="B72" s="132"/>
      <c r="C72" s="76"/>
      <c r="D72" s="134"/>
    </row>
    <row r="73" spans="1:4">
      <c r="A73" s="27">
        <v>70</v>
      </c>
      <c r="B73" s="132"/>
      <c r="C73" s="76"/>
      <c r="D73" s="134"/>
    </row>
    <row r="74" spans="1:4">
      <c r="A74" s="26">
        <v>71</v>
      </c>
      <c r="B74" s="132"/>
      <c r="C74" s="76"/>
      <c r="D74" s="134"/>
    </row>
    <row r="75" spans="1:4">
      <c r="A75" s="26">
        <v>72</v>
      </c>
      <c r="B75" s="132"/>
      <c r="C75" s="76"/>
      <c r="D75" s="134"/>
    </row>
    <row r="76" spans="1:4">
      <c r="A76" s="27">
        <v>73</v>
      </c>
      <c r="B76" s="132"/>
      <c r="C76" s="76"/>
      <c r="D76" s="134"/>
    </row>
    <row r="77" spans="1:4">
      <c r="A77" s="26">
        <v>74</v>
      </c>
      <c r="B77" s="132"/>
      <c r="C77" s="76"/>
      <c r="D77" s="134"/>
    </row>
    <row r="78" spans="1:4">
      <c r="A78" s="26">
        <v>75</v>
      </c>
      <c r="B78" s="132"/>
      <c r="C78" s="76"/>
      <c r="D78" s="134"/>
    </row>
    <row r="79" spans="1:4">
      <c r="A79" s="27">
        <v>76</v>
      </c>
      <c r="B79" s="132"/>
      <c r="C79" s="76"/>
      <c r="D79" s="134"/>
    </row>
    <row r="80" spans="1:4">
      <c r="A80" s="26">
        <v>77</v>
      </c>
      <c r="B80" s="132"/>
      <c r="C80" s="76"/>
      <c r="D80" s="134"/>
    </row>
    <row r="81" spans="1:4">
      <c r="A81" s="26">
        <v>78</v>
      </c>
      <c r="B81" s="132"/>
      <c r="C81" s="76"/>
      <c r="D81" s="134"/>
    </row>
    <row r="82" spans="1:4">
      <c r="A82" s="27">
        <v>79</v>
      </c>
      <c r="B82" s="132"/>
      <c r="C82" s="76"/>
      <c r="D82" s="134"/>
    </row>
    <row r="83" spans="1:4">
      <c r="A83" s="26">
        <v>80</v>
      </c>
      <c r="B83" s="132"/>
      <c r="C83" s="76"/>
      <c r="D83" s="134"/>
    </row>
    <row r="84" spans="1:4">
      <c r="A84" s="26">
        <v>81</v>
      </c>
      <c r="B84" s="132"/>
      <c r="C84" s="76"/>
      <c r="D84" s="134"/>
    </row>
    <row r="85" spans="1:4">
      <c r="A85" s="27">
        <v>82</v>
      </c>
      <c r="B85" s="132"/>
      <c r="C85" s="76"/>
      <c r="D85" s="134"/>
    </row>
    <row r="86" spans="1:4">
      <c r="A86" s="26">
        <v>83</v>
      </c>
      <c r="B86" s="132"/>
      <c r="C86" s="76"/>
      <c r="D86" s="134"/>
    </row>
    <row r="87" spans="1:4">
      <c r="A87" s="26">
        <v>84</v>
      </c>
      <c r="B87" s="132"/>
      <c r="C87" s="76"/>
      <c r="D87" s="134"/>
    </row>
    <row r="88" spans="1:4">
      <c r="A88" s="27">
        <v>85</v>
      </c>
      <c r="B88" s="132"/>
      <c r="C88" s="76"/>
      <c r="D88" s="134"/>
    </row>
    <row r="89" spans="1:4">
      <c r="A89" s="26">
        <v>86</v>
      </c>
      <c r="B89" s="132"/>
      <c r="C89" s="76"/>
      <c r="D89" s="134"/>
    </row>
    <row r="90" spans="1:4">
      <c r="A90" s="26">
        <v>87</v>
      </c>
      <c r="B90" s="132"/>
      <c r="C90" s="76"/>
      <c r="D90" s="134"/>
    </row>
    <row r="91" spans="1:4">
      <c r="A91" s="27">
        <v>88</v>
      </c>
      <c r="B91" s="132"/>
      <c r="C91" s="76"/>
      <c r="D91" s="134"/>
    </row>
    <row r="92" spans="1:4">
      <c r="A92" s="26">
        <v>89</v>
      </c>
      <c r="B92" s="132"/>
      <c r="C92" s="76"/>
      <c r="D92" s="134"/>
    </row>
    <row r="93" spans="1:4">
      <c r="A93" s="26">
        <v>90</v>
      </c>
      <c r="B93" s="132"/>
      <c r="C93" s="76"/>
      <c r="D93" s="134"/>
    </row>
    <row r="94" spans="1:4">
      <c r="A94" s="27">
        <v>91</v>
      </c>
      <c r="B94" s="132"/>
      <c r="C94" s="76"/>
      <c r="D94" s="134"/>
    </row>
    <row r="95" spans="1:4">
      <c r="A95" s="26">
        <v>92</v>
      </c>
      <c r="B95" s="132"/>
      <c r="C95" s="76"/>
      <c r="D95" s="134"/>
    </row>
    <row r="96" spans="1:4">
      <c r="A96" s="26">
        <v>93</v>
      </c>
      <c r="B96" s="132"/>
      <c r="C96" s="76"/>
      <c r="D96" s="134"/>
    </row>
    <row r="97" spans="1:4">
      <c r="A97" s="27">
        <v>94</v>
      </c>
      <c r="B97" s="132"/>
      <c r="C97" s="76"/>
      <c r="D97" s="134"/>
    </row>
    <row r="98" spans="1:4">
      <c r="A98" s="26">
        <v>95</v>
      </c>
      <c r="B98" s="132"/>
      <c r="C98" s="76"/>
      <c r="D98" s="134"/>
    </row>
    <row r="99" spans="1:4">
      <c r="A99" s="26">
        <v>96</v>
      </c>
      <c r="B99" s="132"/>
      <c r="C99" s="76"/>
      <c r="D99" s="134"/>
    </row>
    <row r="100" spans="1:4">
      <c r="A100" s="27">
        <v>97</v>
      </c>
      <c r="B100" s="132"/>
      <c r="C100" s="76"/>
      <c r="D100" s="134"/>
    </row>
    <row r="101" spans="1:4">
      <c r="A101" s="26">
        <v>98</v>
      </c>
      <c r="B101" s="132"/>
      <c r="C101" s="76"/>
      <c r="D101" s="134"/>
    </row>
  </sheetData>
  <sheetProtection algorithmName="SHA-512" hashValue="ctyqqRVAfp696hSUmJSQqmJ4Vy2YwFxoh64uEnkYp+VpwTJ4zukAuI8THHrlGbCThkRN+0QPVgx7LWvmWHQkgQ==" saltValue="l0uPz9RU7HrJMWpZ/PaTmw==" spinCount="100000" sheet="1" objects="1" scenarios="1"/>
  <dataConsolidate/>
  <mergeCells count="2">
    <mergeCell ref="A1:C1"/>
    <mergeCell ref="A2:C2"/>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C92D4588-C6FC-DF40-9766-94BD875D58A9}">
          <x14:formula1>
            <xm:f>'Aday Bilgileri'!#REF!</xm:f>
          </x14:formula1>
          <xm:sqref>B102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13</vt:i4>
      </vt:variant>
      <vt:variant>
        <vt:lpstr>Adlandırılmış Aralıklar</vt:lpstr>
      </vt:variant>
      <vt:variant>
        <vt:i4>1</vt:i4>
      </vt:variant>
    </vt:vector>
  </HeadingPairs>
  <TitlesOfParts>
    <vt:vector size="14" baseType="lpstr">
      <vt:lpstr>Başvuru</vt:lpstr>
      <vt:lpstr>Aday Bilgileri</vt:lpstr>
      <vt:lpstr>1. BÖLÜM- Bilimsel Makaleler</vt:lpstr>
      <vt:lpstr>2. BÖLÜM- Kitap</vt:lpstr>
      <vt:lpstr>3. BÖLÜM- Atıf</vt:lpstr>
      <vt:lpstr>4. BÖLÜM-Patent ve Girişimcilik</vt:lpstr>
      <vt:lpstr>5. BÖLÜM- Tez Yönetimi</vt:lpstr>
      <vt:lpstr>6. BÖLÜM- Bilimsel Araştırma Pr</vt:lpstr>
      <vt:lpstr>7. BÖLÜM- Bilimsel Toplantı </vt:lpstr>
      <vt:lpstr>8. BÖLÜM- Eğitim-Öğretim F</vt:lpstr>
      <vt:lpstr>9. BÖLÜM- Uluslararasılaşma</vt:lpstr>
      <vt:lpstr>10. BÖLÜM- Toplumsal Destek</vt:lpstr>
      <vt:lpstr>11. BÖLÜM- Disipline Özgü Etkin</vt:lpstr>
      <vt:lpstr>Seçiniz</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Reviewer</dc:creator>
  <cp:lastModifiedBy>Savas Tas</cp:lastModifiedBy>
  <cp:lastPrinted>2022-04-01T09:01:01Z</cp:lastPrinted>
  <dcterms:created xsi:type="dcterms:W3CDTF">2021-01-23T09:11:29Z</dcterms:created>
  <dcterms:modified xsi:type="dcterms:W3CDTF">2025-01-16T06:06:06Z</dcterms:modified>
</cp:coreProperties>
</file>